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85" yWindow="375" windowWidth="20640" windowHeight="11760" tabRatio="866"/>
  </bookViews>
  <sheets>
    <sheet name="Gents Order Form" sheetId="1" r:id="rId1"/>
    <sheet name="Ladies Order Form" sheetId="2" r:id="rId2"/>
    <sheet name="Kids Order Form" sheetId="3" r:id="rId3"/>
  </sheets>
  <definedNames>
    <definedName name="_xlnm._FilterDatabase" localSheetId="0" hidden="1">'Gents Order Form'!$A$19:$W$326</definedName>
    <definedName name="_xlnm._FilterDatabase" localSheetId="2" hidden="1">'Kids Order Form'!$A$19:$S$326</definedName>
    <definedName name="_xlnm._FilterDatabase" localSheetId="1" hidden="1">'Ladies Order Form'!$A$19:$U$258</definedName>
    <definedName name="_xlnm.Print_Area" localSheetId="0">'Gents Order Form'!$A$1:$W$360</definedName>
    <definedName name="_xlnm.Print_Area" localSheetId="2">'Kids Order Form'!$A$1:$S$355</definedName>
    <definedName name="_xlnm.Print_Area" localSheetId="1">'Ladies Order Form'!$A$1:$U$287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7" i="3" l="1"/>
  <c r="S47" i="3"/>
  <c r="R91" i="3"/>
  <c r="S91" i="3"/>
  <c r="R61" i="3"/>
  <c r="S61" i="3"/>
  <c r="R60" i="3"/>
  <c r="S60" i="3"/>
  <c r="T151" i="2"/>
  <c r="U151" i="2"/>
  <c r="T82" i="2"/>
  <c r="U82" i="2"/>
  <c r="V91" i="1"/>
  <c r="W91" i="1"/>
  <c r="V61" i="1"/>
  <c r="W61" i="1"/>
  <c r="V60" i="1"/>
  <c r="W60" i="1"/>
  <c r="B11" i="3"/>
  <c r="B12" i="3"/>
  <c r="B11" i="2"/>
  <c r="B12" i="2"/>
  <c r="R82" i="3"/>
  <c r="T24" i="2"/>
  <c r="U24" i="2"/>
  <c r="T25" i="2"/>
  <c r="U25" i="2"/>
  <c r="T26" i="2"/>
  <c r="U26" i="2"/>
  <c r="T27" i="2"/>
  <c r="U27" i="2"/>
  <c r="T28" i="2"/>
  <c r="U28" i="2"/>
  <c r="T29" i="2"/>
  <c r="U29" i="2"/>
  <c r="T124" i="2"/>
  <c r="U124" i="2"/>
  <c r="T190" i="2"/>
  <c r="U190" i="2"/>
  <c r="T191" i="2"/>
  <c r="U191" i="2"/>
  <c r="T192" i="2"/>
  <c r="U192" i="2"/>
  <c r="T193" i="2"/>
  <c r="U193" i="2"/>
  <c r="T194" i="2"/>
  <c r="U194" i="2"/>
  <c r="T195" i="2"/>
  <c r="U195" i="2"/>
  <c r="T255" i="2"/>
  <c r="U255" i="2"/>
  <c r="V90" i="1"/>
  <c r="W90" i="1"/>
  <c r="T178" i="2"/>
  <c r="U178" i="2"/>
  <c r="T177" i="2"/>
  <c r="U177" i="2"/>
  <c r="T176" i="2"/>
  <c r="U176" i="2"/>
  <c r="T175" i="2"/>
  <c r="U175" i="2"/>
  <c r="T185" i="2"/>
  <c r="U185" i="2"/>
  <c r="T184" i="2"/>
  <c r="U184" i="2"/>
  <c r="T183" i="2"/>
  <c r="U183" i="2"/>
  <c r="T182" i="2"/>
  <c r="U182" i="2"/>
  <c r="T83" i="2"/>
  <c r="U83" i="2"/>
  <c r="R90" i="3"/>
  <c r="S90" i="3"/>
  <c r="S82" i="3"/>
  <c r="R137" i="3"/>
  <c r="S137" i="3"/>
  <c r="R138" i="3"/>
  <c r="S138" i="3"/>
  <c r="R139" i="3"/>
  <c r="S139" i="3"/>
  <c r="R140" i="3"/>
  <c r="S140" i="3"/>
  <c r="R141" i="3"/>
  <c r="S141" i="3"/>
  <c r="R324" i="3"/>
  <c r="S324" i="3"/>
  <c r="R325" i="3"/>
  <c r="S325" i="3"/>
  <c r="R253" i="3"/>
  <c r="S253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13" i="3"/>
  <c r="S213" i="3"/>
  <c r="R212" i="3"/>
  <c r="S212" i="3"/>
  <c r="R211" i="3"/>
  <c r="S211" i="3"/>
  <c r="R210" i="3"/>
  <c r="S210" i="3"/>
  <c r="R209" i="3"/>
  <c r="S209" i="3"/>
  <c r="R208" i="3"/>
  <c r="S208" i="3"/>
  <c r="R207" i="3"/>
  <c r="S207" i="3"/>
  <c r="R206" i="3"/>
  <c r="S206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V324" i="1"/>
  <c r="W324" i="1"/>
  <c r="V325" i="1"/>
  <c r="W325" i="1"/>
  <c r="V83" i="1"/>
  <c r="W83" i="1"/>
  <c r="V142" i="1"/>
  <c r="W142" i="1"/>
  <c r="V143" i="1"/>
  <c r="W143" i="1"/>
  <c r="V144" i="1"/>
  <c r="W144" i="1"/>
  <c r="V248" i="1"/>
  <c r="W248" i="1"/>
  <c r="V249" i="1"/>
  <c r="W249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195" i="1"/>
  <c r="W195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06" i="1"/>
  <c r="W206" i="1"/>
  <c r="V250" i="1"/>
  <c r="W250" i="1"/>
  <c r="V251" i="1"/>
  <c r="W251" i="1"/>
  <c r="V218" i="1"/>
  <c r="W218" i="1"/>
  <c r="V167" i="1"/>
  <c r="W167" i="1"/>
  <c r="V168" i="1"/>
  <c r="W168" i="1"/>
  <c r="R167" i="3"/>
  <c r="S167" i="3"/>
  <c r="R245" i="3"/>
  <c r="S245" i="3"/>
  <c r="R246" i="3"/>
  <c r="S246" i="3"/>
  <c r="T142" i="2"/>
  <c r="U142" i="2"/>
  <c r="T143" i="2"/>
  <c r="U143" i="2"/>
  <c r="T144" i="2"/>
  <c r="U144" i="2"/>
  <c r="T145" i="2"/>
  <c r="U145" i="2"/>
  <c r="T152" i="2"/>
  <c r="U152" i="2"/>
  <c r="T153" i="2"/>
  <c r="U153" i="2"/>
  <c r="T154" i="2"/>
  <c r="U154" i="2"/>
  <c r="R168" i="3"/>
  <c r="S168" i="3"/>
  <c r="R131" i="3"/>
  <c r="S131" i="3"/>
  <c r="R130" i="3"/>
  <c r="S130" i="3"/>
  <c r="R28" i="3"/>
  <c r="S28" i="3"/>
  <c r="R29" i="3"/>
  <c r="S29" i="3"/>
  <c r="V173" i="1"/>
  <c r="W173" i="1"/>
  <c r="V174" i="1"/>
  <c r="W174" i="1"/>
  <c r="V261" i="1"/>
  <c r="W261" i="1"/>
  <c r="V260" i="1"/>
  <c r="W260" i="1"/>
  <c r="V166" i="1"/>
  <c r="W166" i="1"/>
  <c r="V132" i="1"/>
  <c r="W132" i="1"/>
  <c r="V131" i="1"/>
  <c r="W131" i="1"/>
  <c r="V28" i="1"/>
  <c r="W28" i="1"/>
  <c r="V29" i="1"/>
  <c r="W29" i="1"/>
  <c r="V30" i="1"/>
  <c r="W30" i="1"/>
  <c r="R173" i="3"/>
  <c r="S173" i="3"/>
  <c r="R174" i="3"/>
  <c r="S174" i="3"/>
  <c r="R260" i="3"/>
  <c r="S260" i="3"/>
  <c r="R261" i="3"/>
  <c r="S261" i="3"/>
  <c r="T31" i="2"/>
  <c r="U31" i="2"/>
  <c r="T32" i="2"/>
  <c r="U32" i="2"/>
  <c r="T125" i="2"/>
  <c r="U125" i="2"/>
  <c r="T126" i="2"/>
  <c r="U126" i="2"/>
  <c r="T141" i="2"/>
  <c r="U141" i="2"/>
  <c r="T213" i="2"/>
  <c r="U213" i="2"/>
  <c r="T214" i="2"/>
  <c r="U214" i="2"/>
  <c r="T215" i="2"/>
  <c r="U215" i="2"/>
  <c r="T216" i="2"/>
  <c r="U216" i="2"/>
  <c r="T132" i="2"/>
  <c r="V291" i="1"/>
  <c r="R23" i="3"/>
  <c r="S23" i="3"/>
  <c r="R24" i="3"/>
  <c r="S24" i="3"/>
  <c r="R25" i="3"/>
  <c r="S25" i="3"/>
  <c r="R26" i="3"/>
  <c r="S26" i="3"/>
  <c r="R27" i="3"/>
  <c r="S27" i="3"/>
  <c r="R30" i="3"/>
  <c r="S30" i="3"/>
  <c r="R31" i="3"/>
  <c r="S31" i="3"/>
  <c r="R32" i="3"/>
  <c r="S32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8" i="3"/>
  <c r="S48" i="3"/>
  <c r="R52" i="3"/>
  <c r="S52" i="3"/>
  <c r="R56" i="3"/>
  <c r="S56" i="3"/>
  <c r="R57" i="3"/>
  <c r="S57" i="3"/>
  <c r="R58" i="3"/>
  <c r="S58" i="3"/>
  <c r="R59" i="3"/>
  <c r="S59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7" i="3"/>
  <c r="S77" i="3"/>
  <c r="R78" i="3"/>
  <c r="S78" i="3"/>
  <c r="R79" i="3"/>
  <c r="S79" i="3"/>
  <c r="R80" i="3"/>
  <c r="S80" i="3"/>
  <c r="R81" i="3"/>
  <c r="S81" i="3"/>
  <c r="R83" i="3"/>
  <c r="S83" i="3"/>
  <c r="R84" i="3"/>
  <c r="S84" i="3"/>
  <c r="R85" i="3"/>
  <c r="S85" i="3"/>
  <c r="R89" i="3"/>
  <c r="S89" i="3"/>
  <c r="R96" i="3"/>
  <c r="S96" i="3"/>
  <c r="R97" i="3"/>
  <c r="S97" i="3"/>
  <c r="R98" i="3"/>
  <c r="S98" i="3"/>
  <c r="R99" i="3"/>
  <c r="S99" i="3"/>
  <c r="R103" i="3"/>
  <c r="S103" i="3"/>
  <c r="R104" i="3"/>
  <c r="S104" i="3"/>
  <c r="R105" i="3"/>
  <c r="S105" i="3"/>
  <c r="R106" i="3"/>
  <c r="S106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9" i="3"/>
  <c r="S129" i="3"/>
  <c r="R132" i="3"/>
  <c r="S132" i="3"/>
  <c r="R133" i="3"/>
  <c r="S133" i="3"/>
  <c r="R134" i="3"/>
  <c r="S134" i="3"/>
  <c r="R135" i="3"/>
  <c r="S135" i="3"/>
  <c r="R136" i="3"/>
  <c r="S136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51" i="3"/>
  <c r="S151" i="3"/>
  <c r="R152" i="3"/>
  <c r="S152" i="3"/>
  <c r="R153" i="3"/>
  <c r="S153" i="3"/>
  <c r="R154" i="3"/>
  <c r="S154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72" i="3"/>
  <c r="S172" i="3"/>
  <c r="R175" i="3"/>
  <c r="S175" i="3"/>
  <c r="R180" i="3"/>
  <c r="S180" i="3"/>
  <c r="R181" i="3"/>
  <c r="S181" i="3"/>
  <c r="R182" i="3"/>
  <c r="S182" i="3"/>
  <c r="R183" i="3"/>
  <c r="S183" i="3"/>
  <c r="R187" i="3"/>
  <c r="S187" i="3"/>
  <c r="R188" i="3"/>
  <c r="S188" i="3"/>
  <c r="R189" i="3"/>
  <c r="S189" i="3"/>
  <c r="R190" i="3"/>
  <c r="S190" i="3"/>
  <c r="R195" i="3"/>
  <c r="S195" i="3"/>
  <c r="R217" i="3"/>
  <c r="S217" i="3"/>
  <c r="R234" i="3"/>
  <c r="S234" i="3"/>
  <c r="R235" i="3"/>
  <c r="S235" i="3"/>
  <c r="R236" i="3"/>
  <c r="S236" i="3"/>
  <c r="R237" i="3"/>
  <c r="S237" i="3"/>
  <c r="R238" i="3"/>
  <c r="S238" i="3"/>
  <c r="R243" i="3"/>
  <c r="S243" i="3"/>
  <c r="R244" i="3"/>
  <c r="S244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4" i="3"/>
  <c r="S254" i="3"/>
  <c r="R258" i="3"/>
  <c r="S258" i="3"/>
  <c r="R259" i="3"/>
  <c r="S259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4" i="3"/>
  <c r="S284" i="3"/>
  <c r="R285" i="3"/>
  <c r="S285" i="3"/>
  <c r="R286" i="3"/>
  <c r="S286" i="3"/>
  <c r="R291" i="3"/>
  <c r="S291" i="3"/>
  <c r="R292" i="3"/>
  <c r="S292" i="3"/>
  <c r="R293" i="3"/>
  <c r="S293" i="3"/>
  <c r="R294" i="3"/>
  <c r="S294" i="3"/>
  <c r="R295" i="3"/>
  <c r="S295" i="3"/>
  <c r="R296" i="3"/>
  <c r="S296" i="3"/>
  <c r="R297" i="3"/>
  <c r="S297" i="3"/>
  <c r="R298" i="3"/>
  <c r="S298" i="3"/>
  <c r="R299" i="3"/>
  <c r="S299" i="3"/>
  <c r="R300" i="3"/>
  <c r="S300" i="3"/>
  <c r="R305" i="3"/>
  <c r="S305" i="3"/>
  <c r="R306" i="3"/>
  <c r="S306" i="3"/>
  <c r="R307" i="3"/>
  <c r="S307" i="3"/>
  <c r="R308" i="3"/>
  <c r="S308" i="3"/>
  <c r="R309" i="3"/>
  <c r="S309" i="3"/>
  <c r="R310" i="3"/>
  <c r="S310" i="3"/>
  <c r="R311" i="3"/>
  <c r="S311" i="3"/>
  <c r="R312" i="3"/>
  <c r="S312" i="3"/>
  <c r="R313" i="3"/>
  <c r="S313" i="3"/>
  <c r="R314" i="3"/>
  <c r="S314" i="3"/>
  <c r="R315" i="3"/>
  <c r="S315" i="3"/>
  <c r="R316" i="3"/>
  <c r="S316" i="3"/>
  <c r="R317" i="3"/>
  <c r="S317" i="3"/>
  <c r="R318" i="3"/>
  <c r="S318" i="3"/>
  <c r="R319" i="3"/>
  <c r="S319" i="3"/>
  <c r="R320" i="3"/>
  <c r="S320" i="3"/>
  <c r="R321" i="3"/>
  <c r="S321" i="3"/>
  <c r="R322" i="3"/>
  <c r="S322" i="3"/>
  <c r="R323" i="3"/>
  <c r="S323" i="3"/>
  <c r="R326" i="3"/>
  <c r="S326" i="3"/>
  <c r="S335" i="3"/>
  <c r="T112" i="2"/>
  <c r="U112" i="2"/>
  <c r="T110" i="2"/>
  <c r="U110" i="2"/>
  <c r="T103" i="2"/>
  <c r="U103" i="2"/>
  <c r="T101" i="2"/>
  <c r="U101" i="2"/>
  <c r="T223" i="2"/>
  <c r="U223" i="2"/>
  <c r="T224" i="2"/>
  <c r="T225" i="2"/>
  <c r="T226" i="2"/>
  <c r="T227" i="2"/>
  <c r="T228" i="2"/>
  <c r="T229" i="2"/>
  <c r="T230" i="2"/>
  <c r="T231" i="2"/>
  <c r="T232" i="2"/>
  <c r="T237" i="2"/>
  <c r="U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6" i="2"/>
  <c r="T257" i="2"/>
  <c r="T258" i="2"/>
  <c r="B13" i="3"/>
  <c r="B10" i="3"/>
  <c r="B13" i="2"/>
  <c r="B10" i="2"/>
  <c r="U227" i="2"/>
  <c r="U228" i="2"/>
  <c r="U229" i="2"/>
  <c r="U230" i="2"/>
  <c r="U231" i="2"/>
  <c r="U232" i="2"/>
  <c r="U226" i="2"/>
  <c r="U225" i="2"/>
  <c r="U224" i="2"/>
  <c r="U248" i="2"/>
  <c r="U249" i="2"/>
  <c r="U250" i="2"/>
  <c r="U247" i="2"/>
  <c r="T212" i="2"/>
  <c r="T217" i="2"/>
  <c r="U217" i="2"/>
  <c r="T218" i="2"/>
  <c r="U218" i="2"/>
  <c r="U212" i="2"/>
  <c r="T201" i="2"/>
  <c r="U201" i="2"/>
  <c r="T202" i="2"/>
  <c r="U202" i="2"/>
  <c r="T203" i="2"/>
  <c r="U203" i="2"/>
  <c r="T204" i="2"/>
  <c r="U204" i="2"/>
  <c r="T205" i="2"/>
  <c r="U205" i="2"/>
  <c r="T206" i="2"/>
  <c r="U206" i="2"/>
  <c r="T207" i="2"/>
  <c r="U207" i="2"/>
  <c r="T208" i="2"/>
  <c r="U208" i="2"/>
  <c r="T200" i="2"/>
  <c r="U200" i="2"/>
  <c r="T189" i="2"/>
  <c r="U189" i="2"/>
  <c r="T168" i="2"/>
  <c r="U168" i="2"/>
  <c r="T169" i="2"/>
  <c r="U169" i="2"/>
  <c r="T170" i="2"/>
  <c r="U170" i="2"/>
  <c r="T167" i="2"/>
  <c r="U167" i="2"/>
  <c r="T161" i="2"/>
  <c r="U161" i="2"/>
  <c r="T162" i="2"/>
  <c r="U162" i="2"/>
  <c r="T163" i="2"/>
  <c r="U163" i="2"/>
  <c r="T160" i="2"/>
  <c r="U160" i="2"/>
  <c r="T155" i="2"/>
  <c r="U155" i="2"/>
  <c r="T138" i="2"/>
  <c r="U138" i="2"/>
  <c r="T139" i="2"/>
  <c r="U139" i="2"/>
  <c r="T140" i="2"/>
  <c r="U140" i="2"/>
  <c r="T146" i="2"/>
  <c r="U146" i="2"/>
  <c r="T147" i="2"/>
  <c r="U147" i="2"/>
  <c r="T137" i="2"/>
  <c r="U137" i="2"/>
  <c r="T131" i="2"/>
  <c r="U131" i="2"/>
  <c r="U132" i="2"/>
  <c r="T133" i="2"/>
  <c r="U133" i="2"/>
  <c r="T130" i="2"/>
  <c r="U130" i="2"/>
  <c r="T120" i="2"/>
  <c r="U120" i="2"/>
  <c r="T121" i="2"/>
  <c r="U121" i="2"/>
  <c r="T122" i="2"/>
  <c r="U122" i="2"/>
  <c r="T123" i="2"/>
  <c r="U123" i="2"/>
  <c r="T119" i="2"/>
  <c r="U119" i="2"/>
  <c r="T111" i="2"/>
  <c r="U111" i="2"/>
  <c r="T113" i="2"/>
  <c r="U113" i="2"/>
  <c r="T114" i="2"/>
  <c r="U114" i="2"/>
  <c r="T109" i="2"/>
  <c r="U109" i="2"/>
  <c r="T102" i="2"/>
  <c r="U102" i="2"/>
  <c r="T104" i="2"/>
  <c r="U104" i="2"/>
  <c r="T105" i="2"/>
  <c r="U105" i="2"/>
  <c r="T100" i="2"/>
  <c r="U100" i="2"/>
  <c r="T96" i="2"/>
  <c r="U96" i="2"/>
  <c r="T95" i="2"/>
  <c r="U95" i="2"/>
  <c r="T88" i="2"/>
  <c r="U88" i="2"/>
  <c r="T89" i="2"/>
  <c r="U89" i="2"/>
  <c r="T90" i="2"/>
  <c r="U90" i="2"/>
  <c r="T91" i="2"/>
  <c r="U91" i="2"/>
  <c r="T75" i="2"/>
  <c r="U75" i="2"/>
  <c r="T66" i="2"/>
  <c r="T77" i="2"/>
  <c r="U77" i="2"/>
  <c r="T78" i="2"/>
  <c r="U78" i="2"/>
  <c r="T76" i="2"/>
  <c r="U76" i="2"/>
  <c r="U66" i="2"/>
  <c r="T71" i="2"/>
  <c r="U71" i="2"/>
  <c r="T70" i="2"/>
  <c r="U70" i="2"/>
  <c r="T69" i="2"/>
  <c r="U69" i="2"/>
  <c r="T68" i="2"/>
  <c r="U68" i="2"/>
  <c r="T67" i="2"/>
  <c r="U67" i="2"/>
  <c r="T56" i="2"/>
  <c r="U56" i="2"/>
  <c r="T57" i="2"/>
  <c r="U57" i="2"/>
  <c r="T58" i="2"/>
  <c r="U58" i="2"/>
  <c r="T59" i="2"/>
  <c r="U59" i="2"/>
  <c r="T60" i="2"/>
  <c r="U60" i="2"/>
  <c r="T61" i="2"/>
  <c r="U61" i="2"/>
  <c r="T52" i="2"/>
  <c r="U52" i="2"/>
  <c r="T47" i="2"/>
  <c r="U47" i="2"/>
  <c r="T38" i="2"/>
  <c r="T39" i="2"/>
  <c r="T40" i="2"/>
  <c r="T41" i="2"/>
  <c r="T42" i="2"/>
  <c r="T43" i="2"/>
  <c r="T44" i="2"/>
  <c r="T45" i="2"/>
  <c r="T46" i="2"/>
  <c r="T48" i="2"/>
  <c r="U38" i="2"/>
  <c r="U39" i="2"/>
  <c r="U40" i="2"/>
  <c r="U41" i="2"/>
  <c r="U42" i="2"/>
  <c r="U43" i="2"/>
  <c r="U44" i="2"/>
  <c r="U45" i="2"/>
  <c r="U46" i="2"/>
  <c r="U48" i="2"/>
  <c r="T37" i="2"/>
  <c r="U37" i="2"/>
  <c r="T30" i="2"/>
  <c r="U30" i="2"/>
  <c r="T33" i="2"/>
  <c r="U33" i="2"/>
  <c r="T23" i="2"/>
  <c r="U23" i="2"/>
  <c r="V85" i="1"/>
  <c r="W85" i="1"/>
  <c r="V326" i="1"/>
  <c r="W326" i="1"/>
  <c r="V323" i="1"/>
  <c r="W323" i="1"/>
  <c r="V322" i="1"/>
  <c r="W322" i="1"/>
  <c r="V321" i="1"/>
  <c r="W321" i="1"/>
  <c r="V320" i="1"/>
  <c r="W320" i="1"/>
  <c r="V319" i="1"/>
  <c r="W319" i="1"/>
  <c r="V318" i="1"/>
  <c r="W318" i="1"/>
  <c r="V317" i="1"/>
  <c r="W317" i="1"/>
  <c r="V316" i="1"/>
  <c r="W316" i="1"/>
  <c r="V315" i="1"/>
  <c r="W315" i="1"/>
  <c r="V314" i="1"/>
  <c r="W314" i="1"/>
  <c r="V313" i="1"/>
  <c r="W313" i="1"/>
  <c r="V312" i="1"/>
  <c r="W312" i="1"/>
  <c r="V311" i="1"/>
  <c r="W311" i="1"/>
  <c r="V310" i="1"/>
  <c r="W310" i="1"/>
  <c r="V309" i="1"/>
  <c r="W309" i="1"/>
  <c r="V308" i="1"/>
  <c r="W308" i="1"/>
  <c r="V307" i="1"/>
  <c r="W307" i="1"/>
  <c r="V306" i="1"/>
  <c r="W306" i="1"/>
  <c r="V305" i="1"/>
  <c r="W305" i="1"/>
  <c r="V300" i="1"/>
  <c r="W300" i="1"/>
  <c r="V299" i="1"/>
  <c r="W299" i="1"/>
  <c r="V298" i="1"/>
  <c r="W298" i="1"/>
  <c r="V297" i="1"/>
  <c r="W297" i="1"/>
  <c r="V296" i="1"/>
  <c r="W296" i="1"/>
  <c r="V295" i="1"/>
  <c r="W295" i="1"/>
  <c r="V294" i="1"/>
  <c r="W294" i="1"/>
  <c r="V293" i="1"/>
  <c r="W293" i="1"/>
  <c r="V292" i="1"/>
  <c r="W292" i="1"/>
  <c r="W291" i="1"/>
  <c r="V286" i="1"/>
  <c r="W286" i="1"/>
  <c r="V285" i="1"/>
  <c r="W285" i="1"/>
  <c r="V284" i="1"/>
  <c r="W284" i="1"/>
  <c r="V280" i="1"/>
  <c r="W280" i="1"/>
  <c r="V279" i="1"/>
  <c r="W279" i="1"/>
  <c r="V278" i="1"/>
  <c r="W278" i="1"/>
  <c r="V277" i="1"/>
  <c r="W277" i="1"/>
  <c r="V276" i="1"/>
  <c r="W276" i="1"/>
  <c r="V275" i="1"/>
  <c r="W275" i="1"/>
  <c r="V274" i="1"/>
  <c r="W274" i="1"/>
  <c r="V269" i="1"/>
  <c r="W269" i="1"/>
  <c r="V268" i="1"/>
  <c r="W268" i="1"/>
  <c r="V267" i="1"/>
  <c r="W267" i="1"/>
  <c r="V266" i="1"/>
  <c r="W266" i="1"/>
  <c r="V265" i="1"/>
  <c r="W265" i="1"/>
  <c r="V264" i="1"/>
  <c r="W264" i="1"/>
  <c r="V263" i="1"/>
  <c r="W263" i="1"/>
  <c r="V262" i="1"/>
  <c r="W262" i="1"/>
  <c r="V259" i="1"/>
  <c r="W259" i="1"/>
  <c r="V258" i="1"/>
  <c r="W258" i="1"/>
  <c r="V254" i="1"/>
  <c r="W254" i="1"/>
  <c r="V253" i="1"/>
  <c r="W253" i="1"/>
  <c r="V252" i="1"/>
  <c r="W252" i="1"/>
  <c r="V247" i="1"/>
  <c r="W247" i="1"/>
  <c r="V246" i="1"/>
  <c r="W246" i="1"/>
  <c r="V245" i="1"/>
  <c r="W245" i="1"/>
  <c r="V244" i="1"/>
  <c r="W244" i="1"/>
  <c r="V243" i="1"/>
  <c r="W243" i="1"/>
  <c r="V238" i="1"/>
  <c r="W238" i="1"/>
  <c r="V237" i="1"/>
  <c r="W237" i="1"/>
  <c r="V236" i="1"/>
  <c r="W236" i="1"/>
  <c r="V235" i="1"/>
  <c r="W235" i="1"/>
  <c r="V220" i="1"/>
  <c r="W220" i="1"/>
  <c r="V219" i="1"/>
  <c r="W219" i="1"/>
  <c r="V217" i="1"/>
  <c r="W217" i="1"/>
  <c r="V190" i="1"/>
  <c r="W190" i="1"/>
  <c r="V189" i="1"/>
  <c r="W189" i="1"/>
  <c r="V188" i="1"/>
  <c r="W188" i="1"/>
  <c r="V187" i="1"/>
  <c r="W187" i="1"/>
  <c r="V183" i="1"/>
  <c r="W183" i="1"/>
  <c r="V182" i="1"/>
  <c r="W182" i="1"/>
  <c r="V181" i="1"/>
  <c r="W181" i="1"/>
  <c r="V180" i="1"/>
  <c r="W180" i="1"/>
  <c r="V175" i="1"/>
  <c r="W175" i="1"/>
  <c r="V172" i="1"/>
  <c r="W172" i="1"/>
  <c r="V165" i="1"/>
  <c r="W165" i="1"/>
  <c r="V164" i="1"/>
  <c r="W164" i="1"/>
  <c r="V163" i="1"/>
  <c r="W163" i="1"/>
  <c r="V162" i="1"/>
  <c r="W162" i="1"/>
  <c r="V161" i="1"/>
  <c r="W161" i="1"/>
  <c r="V160" i="1"/>
  <c r="W160" i="1"/>
  <c r="V159" i="1"/>
  <c r="W159" i="1"/>
  <c r="V158" i="1"/>
  <c r="W158" i="1"/>
  <c r="V154" i="1"/>
  <c r="W154" i="1"/>
  <c r="V153" i="1"/>
  <c r="W153" i="1"/>
  <c r="V152" i="1"/>
  <c r="W152" i="1"/>
  <c r="V151" i="1"/>
  <c r="W151" i="1"/>
  <c r="V147" i="1"/>
  <c r="W147" i="1"/>
  <c r="V146" i="1"/>
  <c r="W146" i="1"/>
  <c r="V145" i="1"/>
  <c r="W145" i="1"/>
  <c r="V141" i="1"/>
  <c r="W141" i="1"/>
  <c r="V140" i="1"/>
  <c r="W140" i="1"/>
  <c r="V139" i="1"/>
  <c r="W139" i="1"/>
  <c r="V138" i="1"/>
  <c r="W138" i="1"/>
  <c r="V137" i="1"/>
  <c r="W137" i="1"/>
  <c r="V136" i="1"/>
  <c r="W136" i="1"/>
  <c r="V135" i="1"/>
  <c r="W135" i="1"/>
  <c r="V134" i="1"/>
  <c r="W134" i="1"/>
  <c r="V133" i="1"/>
  <c r="W133" i="1"/>
  <c r="V130" i="1"/>
  <c r="W130" i="1"/>
  <c r="V129" i="1"/>
  <c r="W129" i="1"/>
  <c r="V124" i="1"/>
  <c r="W124" i="1"/>
  <c r="V123" i="1"/>
  <c r="W123" i="1"/>
  <c r="V122" i="1"/>
  <c r="W122" i="1"/>
  <c r="V121" i="1"/>
  <c r="W121" i="1"/>
  <c r="V120" i="1"/>
  <c r="W120" i="1"/>
  <c r="V119" i="1"/>
  <c r="W119" i="1"/>
  <c r="V115" i="1"/>
  <c r="W115" i="1"/>
  <c r="V114" i="1"/>
  <c r="W114" i="1"/>
  <c r="V113" i="1"/>
  <c r="W113" i="1"/>
  <c r="V112" i="1"/>
  <c r="W112" i="1"/>
  <c r="V111" i="1"/>
  <c r="W111" i="1"/>
  <c r="V110" i="1"/>
  <c r="W110" i="1"/>
  <c r="V106" i="1"/>
  <c r="W106" i="1"/>
  <c r="V105" i="1"/>
  <c r="W105" i="1"/>
  <c r="V104" i="1"/>
  <c r="W104" i="1"/>
  <c r="V103" i="1"/>
  <c r="W103" i="1"/>
  <c r="V99" i="1"/>
  <c r="W99" i="1"/>
  <c r="V98" i="1"/>
  <c r="W98" i="1"/>
  <c r="V97" i="1"/>
  <c r="W97" i="1"/>
  <c r="V96" i="1"/>
  <c r="W96" i="1"/>
  <c r="V89" i="1"/>
  <c r="W89" i="1"/>
  <c r="V84" i="1"/>
  <c r="W84" i="1"/>
  <c r="V82" i="1"/>
  <c r="W82" i="1"/>
  <c r="V81" i="1"/>
  <c r="W81" i="1"/>
  <c r="V80" i="1"/>
  <c r="W80" i="1"/>
  <c r="V79" i="1"/>
  <c r="W79" i="1"/>
  <c r="V78" i="1"/>
  <c r="W78" i="1"/>
  <c r="V77" i="1"/>
  <c r="W77" i="1"/>
  <c r="V73" i="1"/>
  <c r="W73" i="1"/>
  <c r="V72" i="1"/>
  <c r="W72" i="1"/>
  <c r="V71" i="1"/>
  <c r="W71" i="1"/>
  <c r="V70" i="1"/>
  <c r="W70" i="1"/>
  <c r="V69" i="1"/>
  <c r="W69" i="1"/>
  <c r="V68" i="1"/>
  <c r="W68" i="1"/>
  <c r="V67" i="1"/>
  <c r="W67" i="1"/>
  <c r="V66" i="1"/>
  <c r="W66" i="1"/>
  <c r="V59" i="1"/>
  <c r="W59" i="1"/>
  <c r="V58" i="1"/>
  <c r="W58" i="1"/>
  <c r="V57" i="1"/>
  <c r="W57" i="1"/>
  <c r="V56" i="1"/>
  <c r="W56" i="1"/>
  <c r="V52" i="1"/>
  <c r="W52" i="1"/>
  <c r="V48" i="1"/>
  <c r="W48" i="1"/>
  <c r="V47" i="1"/>
  <c r="W47" i="1"/>
  <c r="V46" i="1"/>
  <c r="W46" i="1"/>
  <c r="V45" i="1"/>
  <c r="W45" i="1"/>
  <c r="V44" i="1"/>
  <c r="W44" i="1"/>
  <c r="V43" i="1"/>
  <c r="W43" i="1"/>
  <c r="V42" i="1"/>
  <c r="W42" i="1"/>
  <c r="V41" i="1"/>
  <c r="W41" i="1"/>
  <c r="V40" i="1"/>
  <c r="W40" i="1"/>
  <c r="V39" i="1"/>
  <c r="W39" i="1"/>
  <c r="V38" i="1"/>
  <c r="W38" i="1"/>
  <c r="V37" i="1"/>
  <c r="W37" i="1"/>
  <c r="V36" i="1"/>
  <c r="W36" i="1"/>
  <c r="V32" i="1"/>
  <c r="W32" i="1"/>
  <c r="V31" i="1"/>
  <c r="W31" i="1"/>
  <c r="V27" i="1"/>
  <c r="W27" i="1"/>
  <c r="V26" i="1"/>
  <c r="W26" i="1"/>
  <c r="V25" i="1"/>
  <c r="W25" i="1"/>
  <c r="V24" i="1"/>
  <c r="W24" i="1"/>
  <c r="V23" i="1"/>
  <c r="W23" i="1"/>
  <c r="S336" i="3"/>
  <c r="S337" i="3"/>
  <c r="S339" i="3"/>
  <c r="W10" i="1"/>
  <c r="U238" i="2"/>
  <c r="U239" i="2"/>
  <c r="U240" i="2"/>
  <c r="U241" i="2"/>
  <c r="U242" i="2"/>
  <c r="U243" i="2"/>
  <c r="U244" i="2"/>
  <c r="U245" i="2"/>
  <c r="U246" i="2"/>
  <c r="U251" i="2"/>
  <c r="U252" i="2"/>
  <c r="U253" i="2"/>
  <c r="U254" i="2"/>
  <c r="U256" i="2"/>
  <c r="U257" i="2"/>
  <c r="U258" i="2"/>
  <c r="U267" i="2"/>
  <c r="U268" i="2"/>
  <c r="W335" i="1"/>
  <c r="W336" i="1"/>
  <c r="W337" i="1"/>
  <c r="W339" i="1"/>
  <c r="S8" i="3"/>
  <c r="F15" i="3"/>
  <c r="F14" i="3"/>
  <c r="F13" i="3"/>
  <c r="F12" i="3"/>
  <c r="F10" i="3"/>
  <c r="F9" i="3"/>
  <c r="F8" i="3"/>
  <c r="F7" i="3"/>
  <c r="F5" i="3"/>
  <c r="F4" i="3"/>
  <c r="F3" i="3"/>
  <c r="F2" i="3"/>
  <c r="F15" i="2"/>
  <c r="F14" i="2"/>
  <c r="F13" i="2"/>
  <c r="F12" i="2"/>
  <c r="F10" i="2"/>
  <c r="F9" i="2"/>
  <c r="F8" i="2"/>
  <c r="F7" i="2"/>
  <c r="F3" i="2"/>
  <c r="F4" i="2"/>
  <c r="F5" i="2"/>
  <c r="F2" i="2"/>
  <c r="U269" i="2"/>
  <c r="U271" i="2"/>
  <c r="S9" i="3"/>
  <c r="S10" i="3"/>
  <c r="S11" i="3"/>
  <c r="U10" i="2"/>
  <c r="U9" i="2"/>
  <c r="U8" i="2"/>
  <c r="W9" i="1"/>
  <c r="W8" i="1"/>
  <c r="W11" i="1"/>
  <c r="U11" i="2"/>
</calcChain>
</file>

<file path=xl/sharedStrings.xml><?xml version="1.0" encoding="utf-8"?>
<sst xmlns="http://schemas.openxmlformats.org/spreadsheetml/2006/main" count="2312" uniqueCount="727">
  <si>
    <t>20%</t>
  </si>
  <si>
    <t>Total Price</t>
  </si>
  <si>
    <t>S</t>
  </si>
  <si>
    <t>M</t>
  </si>
  <si>
    <t>L</t>
  </si>
  <si>
    <t>XL</t>
  </si>
  <si>
    <t>XXL</t>
  </si>
  <si>
    <t>XS</t>
  </si>
  <si>
    <t>Total</t>
  </si>
  <si>
    <t>Sub Total</t>
  </si>
  <si>
    <t>VAT</t>
  </si>
  <si>
    <t>Sizes</t>
  </si>
  <si>
    <t>Unit Cost</t>
  </si>
  <si>
    <t>Exc. VAT</t>
  </si>
  <si>
    <t>ONE</t>
  </si>
  <si>
    <t>SIZE</t>
  </si>
  <si>
    <t>Lycra</t>
  </si>
  <si>
    <t>Black</t>
  </si>
  <si>
    <t>Navy</t>
  </si>
  <si>
    <t>Safiro</t>
  </si>
  <si>
    <t>Red</t>
  </si>
  <si>
    <t>Green</t>
  </si>
  <si>
    <t>White</t>
  </si>
  <si>
    <t>Orange</t>
  </si>
  <si>
    <t>Grey</t>
  </si>
  <si>
    <t>Purple</t>
  </si>
  <si>
    <t>the relevant box.</t>
  </si>
  <si>
    <t>Flatlock Stitching Colours</t>
  </si>
  <si>
    <t>All unit cost prices shown are excluding VAT.</t>
  </si>
  <si>
    <t>Surcharge</t>
  </si>
  <si>
    <t>Garments</t>
  </si>
  <si>
    <t>Orders less than £700 net will attract a £45 small order surcharge.</t>
  </si>
  <si>
    <t>Orders less than £350 net will attract a £90 small order surcharge.</t>
  </si>
  <si>
    <t>Zip Colour</t>
  </si>
  <si>
    <t>Club/Team Name:</t>
  </si>
  <si>
    <t>Contact Name:</t>
  </si>
  <si>
    <t>Tel No:</t>
  </si>
  <si>
    <t>email:</t>
  </si>
  <si>
    <t>Invoice Name:</t>
  </si>
  <si>
    <t>Address:</t>
  </si>
  <si>
    <t>Town:</t>
  </si>
  <si>
    <t>Postcode:</t>
  </si>
  <si>
    <t>Delivery Name:</t>
  </si>
  <si>
    <t>Onimpex (UK) Ltd</t>
  </si>
  <si>
    <t>Minimum order quantities apply</t>
  </si>
  <si>
    <t>Total Qty.</t>
  </si>
  <si>
    <t>Failure to do this could delay the processing of your order.</t>
  </si>
  <si>
    <t>53529D</t>
  </si>
  <si>
    <t>54418D</t>
  </si>
  <si>
    <t>53429D</t>
  </si>
  <si>
    <t>54318D</t>
  </si>
  <si>
    <t>Aqua</t>
  </si>
  <si>
    <t>0%</t>
  </si>
  <si>
    <t>Bio Blue</t>
  </si>
  <si>
    <t>TOPS</t>
  </si>
  <si>
    <t xml:space="preserve">50% deposit is due upon submission of your order. We accept cards,    </t>
  </si>
  <si>
    <t>transfers or cheques. The balance is due prior to despatch from Belgium.</t>
  </si>
  <si>
    <t>Please make cheque's payable to Onimpex (UK) Ltd and return</t>
  </si>
  <si>
    <t>to: -</t>
  </si>
  <si>
    <t>Total Order Value</t>
  </si>
  <si>
    <t>Gents</t>
  </si>
  <si>
    <t xml:space="preserve">Ladies </t>
  </si>
  <si>
    <t>Kids</t>
  </si>
  <si>
    <t>Non Printed Fabric Colours on Bottoms</t>
  </si>
  <si>
    <t>52808D</t>
  </si>
  <si>
    <t>52817D</t>
  </si>
  <si>
    <t>52812D</t>
  </si>
  <si>
    <t xml:space="preserve">Vertical Zip Right Hand Back Pocket </t>
  </si>
  <si>
    <t>51340D</t>
  </si>
  <si>
    <t>51340DF</t>
  </si>
  <si>
    <t>51428D</t>
  </si>
  <si>
    <t>56422D</t>
  </si>
  <si>
    <t>51421D</t>
  </si>
  <si>
    <t>51923D</t>
  </si>
  <si>
    <t>51924D</t>
  </si>
  <si>
    <t>51922D</t>
  </si>
  <si>
    <t>53429D+</t>
  </si>
  <si>
    <t>53529D+</t>
  </si>
  <si>
    <t>53529+</t>
  </si>
  <si>
    <t>53429+</t>
  </si>
  <si>
    <t>1/XS</t>
  </si>
  <si>
    <t>2/S</t>
  </si>
  <si>
    <t>3/M</t>
  </si>
  <si>
    <t>4/L</t>
  </si>
  <si>
    <t>5/XL</t>
  </si>
  <si>
    <t>6/XXL</t>
  </si>
  <si>
    <t>8/SL</t>
  </si>
  <si>
    <t>10/SSL</t>
  </si>
  <si>
    <t>+Zip Pocket</t>
  </si>
  <si>
    <t>JERSEY SS PROF BODYFIT</t>
  </si>
  <si>
    <t>JERSEY SS PROF BODYFIT FLATLOCK</t>
  </si>
  <si>
    <t>JERSEY LS PROF BODYFIT</t>
  </si>
  <si>
    <t>JERSEY LS PROF ISOLATION</t>
  </si>
  <si>
    <t>BODY WINDBLOCK PROF</t>
  </si>
  <si>
    <t>JERSEY SS RACE PROVEN</t>
  </si>
  <si>
    <t>JERSEY SS RACE PROVEN SPRING TEMPEST PIXEL</t>
  </si>
  <si>
    <t>JERSEY LS RACE PROVEN BODYFIT</t>
  </si>
  <si>
    <t>JERSEY LS RACE PROVEN BODYFIT PIXEL</t>
  </si>
  <si>
    <t>JACKET RACE PROVEN COMBI</t>
  </si>
  <si>
    <t>BIBTIGHT PROF LYCRA</t>
  </si>
  <si>
    <t>TIGHT PROF LYCRA</t>
  </si>
  <si>
    <t>3/4 TIGHT PROF LYCRA</t>
  </si>
  <si>
    <t>PROFESSIONAL SHORT SLEEVE</t>
  </si>
  <si>
    <t>RACE PROVEN SHORT SLEEVE</t>
  </si>
  <si>
    <t>RACE PROVEN TOPS</t>
  </si>
  <si>
    <t>PROFESSIONAL TOPS</t>
  </si>
  <si>
    <t>RACE PROVEN LONG SLEEVE</t>
  </si>
  <si>
    <t>PROFESSIONAL BOTTOMS</t>
  </si>
  <si>
    <t>PROFESSIONAL BIBSHORTS</t>
  </si>
  <si>
    <t>PROFESSIONAL SHORTS</t>
  </si>
  <si>
    <t>PROFESSIONAL BIBTIGHTS</t>
  </si>
  <si>
    <t>PROFESSIONAL TIGHTS</t>
  </si>
  <si>
    <t>RACE PROVEN BOTTOMS</t>
  </si>
  <si>
    <t>RACE PROVEN BIBSHORTS</t>
  </si>
  <si>
    <t xml:space="preserve">RACE PROVEN SHORTS </t>
  </si>
  <si>
    <t>RACE PROVEN BIBTIGHTS</t>
  </si>
  <si>
    <t>RACE PROVEN TIGHTS</t>
  </si>
  <si>
    <t>PROFESSIONAL AEROSUITS</t>
  </si>
  <si>
    <t>PROFESSIONAL AEROSUIT SHORT SLEEVE</t>
  </si>
  <si>
    <t>PROFESSIONAL AEROSUIT LONG SLEEVE</t>
  </si>
  <si>
    <t>RACE PROVEN AEROSUITS</t>
  </si>
  <si>
    <t>SPEEDSUITS</t>
  </si>
  <si>
    <t>BOTTOMS</t>
  </si>
  <si>
    <t>ACCESSORIES</t>
  </si>
  <si>
    <t>EXTRAS</t>
  </si>
  <si>
    <t>53542+</t>
  </si>
  <si>
    <t>53543+</t>
  </si>
  <si>
    <t>53541+</t>
  </si>
  <si>
    <t>TIGHT PROF LYCRA + PAD</t>
  </si>
  <si>
    <t>RUNNING BODY JACKET GAMEX</t>
  </si>
  <si>
    <t>RUNNING SHORT LYCRA</t>
  </si>
  <si>
    <t>RUNNING TIGHT LONG WINTER</t>
  </si>
  <si>
    <t xml:space="preserve">     Date:</t>
  </si>
  <si>
    <t>Sirio</t>
  </si>
  <si>
    <t>Stratos</t>
  </si>
  <si>
    <t>JERSEY LS BMX PROF</t>
  </si>
  <si>
    <t>JERSEY SS RACE PROVEN MESH</t>
  </si>
  <si>
    <t>JERSEY SS RACE PROVEN AERO</t>
  </si>
  <si>
    <t>JACKET RACE PROVEN WINTER</t>
  </si>
  <si>
    <t>BIBTIGHT PROF LYCRA + PAD</t>
  </si>
  <si>
    <t>3/4 BIBTIGHT PROF LYCRA</t>
  </si>
  <si>
    <t>BIBSHORT RACE PROVEN ONE AERO</t>
  </si>
  <si>
    <t xml:space="preserve">If ordering flatlock please identify your choice of flatlock colour </t>
  </si>
  <si>
    <r>
      <t xml:space="preserve">Please identify your choice of fabric colour by placing an </t>
    </r>
    <r>
      <rPr>
        <sz val="14"/>
        <color theme="1"/>
        <rFont val="Calibri"/>
        <scheme val="minor"/>
      </rPr>
      <t>X</t>
    </r>
    <r>
      <rPr>
        <sz val="12"/>
        <color theme="1"/>
        <rFont val="Calibri"/>
        <family val="2"/>
        <scheme val="minor"/>
      </rPr>
      <t xml:space="preserve"> in </t>
    </r>
  </si>
  <si>
    <r>
      <t xml:space="preserve">by placing an </t>
    </r>
    <r>
      <rPr>
        <sz val="14"/>
        <color theme="1"/>
        <rFont val="Calibri"/>
        <scheme val="minor"/>
      </rPr>
      <t>X</t>
    </r>
    <r>
      <rPr>
        <sz val="12"/>
        <color theme="1"/>
        <rFont val="Calibri"/>
        <family val="2"/>
        <scheme val="minor"/>
      </rPr>
      <t xml:space="preserve"> in the relevant box. </t>
    </r>
  </si>
  <si>
    <t>Please identify your choice of zip colour.</t>
  </si>
  <si>
    <t>RUNNING SINGLET OWENS</t>
  </si>
  <si>
    <t>LADIES PROFESSIONAL TOPS</t>
  </si>
  <si>
    <t>LADIES PROFESSIONAL SHORT SLEEVE</t>
  </si>
  <si>
    <t>LADIES PROFESSIONAL LONG SLEEVE</t>
  </si>
  <si>
    <t>51341D</t>
  </si>
  <si>
    <t>JERSEY LS PROF BODYFIT LADIES</t>
  </si>
  <si>
    <t>56443D</t>
  </si>
  <si>
    <t>LADIES PROFESSIONAL BIBSHORTS</t>
  </si>
  <si>
    <t>LADIES PROFESSIONAL SHORTS</t>
  </si>
  <si>
    <t>LADIES PROFESSIONAL BIBTIGHTS</t>
  </si>
  <si>
    <t>LADIES PROFESSIONAL TIGHTS</t>
  </si>
  <si>
    <t>LADIES RACE PROVEN BOTTOMS</t>
  </si>
  <si>
    <t>LADIES RACE PROVEN BIBSHORTS</t>
  </si>
  <si>
    <t>52155D</t>
  </si>
  <si>
    <t>52156D</t>
  </si>
  <si>
    <t>52151D</t>
  </si>
  <si>
    <t>52153D</t>
  </si>
  <si>
    <t>LADIES RACE PROVEN SHORTS</t>
  </si>
  <si>
    <t>52154D</t>
  </si>
  <si>
    <t>LADIES RACE PROVEN BIBTIGHTS</t>
  </si>
  <si>
    <t>LADIES RACE PROVEN TIGHTS</t>
  </si>
  <si>
    <t>LADIES PROFESSIONAL SKINSUITS SHORT SLEEVE</t>
  </si>
  <si>
    <t>LADIES PROFESSIONAL SKINSUITS LONG SLEEVE</t>
  </si>
  <si>
    <t>LADIES SPEEDSUITS</t>
  </si>
  <si>
    <t>LADIES TRIATHLON</t>
  </si>
  <si>
    <t>52829D</t>
  </si>
  <si>
    <t>58124D</t>
  </si>
  <si>
    <t>58123D</t>
  </si>
  <si>
    <t>58125D</t>
  </si>
  <si>
    <t>58126D</t>
  </si>
  <si>
    <t>51927D</t>
  </si>
  <si>
    <t>51928D</t>
  </si>
  <si>
    <t>LADIES PROFESSIONAL BOTTOMS</t>
  </si>
  <si>
    <t>XXS</t>
  </si>
  <si>
    <t>TEL:01925 570916</t>
  </si>
  <si>
    <t xml:space="preserve"> Ref:</t>
  </si>
  <si>
    <t xml:space="preserve"> Design</t>
  </si>
  <si>
    <t>Railway Court, 686 Knutsford Road</t>
  </si>
  <si>
    <t>Latchford, Warrington</t>
  </si>
  <si>
    <t>WA4 1JW</t>
  </si>
  <si>
    <t>52834D</t>
  </si>
  <si>
    <t>0/XXS</t>
  </si>
  <si>
    <t>M2M</t>
  </si>
  <si>
    <t>Covered Zip</t>
  </si>
  <si>
    <t>JERSEY SS PROF BODY FIT PIXEL</t>
  </si>
  <si>
    <t>PROFESSIONAL LONG SLEEVE &amp; JACKETS</t>
  </si>
  <si>
    <t>JERSEY LS PROF ISOLATION PIXEL</t>
  </si>
  <si>
    <t>JACKET PROF COMBI</t>
  </si>
  <si>
    <t>JACKET PROF WINTER PIXEL (ZIP RH POCKET - STD)</t>
  </si>
  <si>
    <t>JACKET PROF WINTER NEW</t>
  </si>
  <si>
    <t>JERSEY NS PROF BODYFIT</t>
  </si>
  <si>
    <t>PROFESSIONAL BODY</t>
  </si>
  <si>
    <t>BODY WINDBLOCK PROF NETZ</t>
  </si>
  <si>
    <t>BODY GAMEX PROF NETZ</t>
  </si>
  <si>
    <t>BODY WINDBLOCK PROF NETZ OPEN</t>
  </si>
  <si>
    <t>BODY WINBDLOCK PROF (ZIPPED POCKET)</t>
  </si>
  <si>
    <t>JERSEY SS RACE PROVEN BODYFIT</t>
  </si>
  <si>
    <t>JERSEY SS RACE PROVEN LIGHT</t>
  </si>
  <si>
    <t>JERSEY SS RACE PROVEN STRATOS</t>
  </si>
  <si>
    <t>JERSEY SS RACE PROVEN SPRING TEMPEST</t>
  </si>
  <si>
    <t>JERSEY LS RACE PROVEN TEMPEST</t>
  </si>
  <si>
    <t>JERSEY LS RACE PROVEN TEMPEST PIXEL</t>
  </si>
  <si>
    <t>JACKET RACE PROVEN WINTER NO PIXEL SLEEVES</t>
  </si>
  <si>
    <t>JACKET RAINY RACE PROVEN</t>
  </si>
  <si>
    <t>RACE PROVEN BODY</t>
  </si>
  <si>
    <t>BIBSHORT PROF LYCRA ELITE LEGGRIPPER 2.0</t>
  </si>
  <si>
    <t>52132F</t>
  </si>
  <si>
    <t>BIBSHORT PROF LYCRA ELITE LEGGRIPPER 2.0 FLATLOCK</t>
  </si>
  <si>
    <t>BIBSHORT PROF TEMPEST ELITE LEGGRIPPER 2.0</t>
  </si>
  <si>
    <t>52133F</t>
  </si>
  <si>
    <t>BIBSHORT PROF TEMPEST ELITE LEGGRIPPER 2.0 FLATLOCK</t>
  </si>
  <si>
    <t>51829F</t>
  </si>
  <si>
    <t>SHORT TRACK PROF LYCRA ELITE</t>
  </si>
  <si>
    <t>51830F</t>
  </si>
  <si>
    <t>SHORT TRACK PROF LYCRA ELITE FLATLOCK</t>
  </si>
  <si>
    <t>BIBTIGHT PROF TEMPEST</t>
  </si>
  <si>
    <t>53530+</t>
  </si>
  <si>
    <t>BIBTIGHT PROF TEMPEST + PAD</t>
  </si>
  <si>
    <t>3/4 BIBTIGHT PROF TEMPEST</t>
  </si>
  <si>
    <t>TIGHT PROF TEMPEST</t>
  </si>
  <si>
    <t>53430+</t>
  </si>
  <si>
    <t>TIGHT PROF TEMPEST + PAD</t>
  </si>
  <si>
    <t>3/4 TIGHT PROF TEMPEST</t>
  </si>
  <si>
    <t>BIBSHORT RACE PROVEN 2.0 LYCRA</t>
  </si>
  <si>
    <t>52155P</t>
  </si>
  <si>
    <t>BIBSHORT RACE PROVEN 2.0 LYCRA LONG</t>
  </si>
  <si>
    <t>BIBSHORT RACE PROVEN 2.0 LYCRA PIXEL</t>
  </si>
  <si>
    <t>52156P</t>
  </si>
  <si>
    <t>BIBSHORT RACE PROVEN 2.0 LYCRA PIXEL LONG</t>
  </si>
  <si>
    <t>BIBSHORT RACE PROVEN 2.0 SIRIO</t>
  </si>
  <si>
    <t>52151P</t>
  </si>
  <si>
    <t>BIBSHORT RACE PROVEN 2.0 SIRIO LONG</t>
  </si>
  <si>
    <t>BIBSHORT RACE PROVEN 2.0 SIRIO PIXEL</t>
  </si>
  <si>
    <t>52153P</t>
  </si>
  <si>
    <t>BIBSHORT RACE PROVEN 2.0 SIRIO PIXEL LONG</t>
  </si>
  <si>
    <t>BIBSHORT RACE PROVEN 2.0 STRATOS</t>
  </si>
  <si>
    <t>52152P</t>
  </si>
  <si>
    <t>BIBSHORT RACE PROVEN 2.0 STRATOS LONG</t>
  </si>
  <si>
    <t>52161P</t>
  </si>
  <si>
    <t>BIBSHORT RACE PROVEN ONE COLD BLACK TEAM</t>
  </si>
  <si>
    <t>SHORT RACE PROVEN 2.0 LYCRA</t>
  </si>
  <si>
    <t>SHORT RACE PROVEN 2.0 LYCRA PIXEL</t>
  </si>
  <si>
    <t>SHORT RACE PROVEN 2.0. SIRIO</t>
  </si>
  <si>
    <t>SHORT RACE PROVEN 2.0 SIRIO PIXEL</t>
  </si>
  <si>
    <t>53547+</t>
  </si>
  <si>
    <t>BIBTIGHT RACE PROVEN 2.0 WINTER TEMPEST</t>
  </si>
  <si>
    <t>BIBTIGHT RACE PROVEN 2.0 WINTER TEMPEST + PAD</t>
  </si>
  <si>
    <t>3/4 BIBTIGHT RACE PROVEN 2.0 WINTER TEMPEST</t>
  </si>
  <si>
    <t>53548+</t>
  </si>
  <si>
    <t>AEROSUIT SS PROF LYCRA ELITE</t>
  </si>
  <si>
    <t xml:space="preserve">56545F </t>
  </si>
  <si>
    <t>AEROSUIT SS PROF LYCRA ELITE FLATLOCK</t>
  </si>
  <si>
    <t>AEROSUIT LS PROF ELITE LYCRA</t>
  </si>
  <si>
    <t>56645F</t>
  </si>
  <si>
    <t>AEROSUIT LS PROF ELITE LYCRA FLATLOCK</t>
  </si>
  <si>
    <t>PROFESSIONAL TOP/RACE PROVEN BOTTOM AEROSUIT</t>
  </si>
  <si>
    <t>PROF AEROSUIT SS RACE PROVEN LYCRA 2.0</t>
  </si>
  <si>
    <t>PROF AEROSUIT LS RACE PROVEN LYCRA 2.0</t>
  </si>
  <si>
    <t>AEROSUIT RACE PROVEN 2.0 ROADRACE</t>
  </si>
  <si>
    <t>56560P</t>
  </si>
  <si>
    <t>AEROSUIT RACE PROVEN 2.0 ROADRACE LONG</t>
  </si>
  <si>
    <t>AEROSUIT RACE PROVEN 2.0 ROADRACE LYCRA</t>
  </si>
  <si>
    <t>56561P</t>
  </si>
  <si>
    <t>AEROSUIT RACE PROVEN 2.0 ROADRACE LYCRA LONG</t>
  </si>
  <si>
    <t>56661P</t>
  </si>
  <si>
    <t>56660P</t>
  </si>
  <si>
    <t>TRIATHLON &amp; RUNNING</t>
  </si>
  <si>
    <t>SL</t>
  </si>
  <si>
    <t>3 TOP</t>
  </si>
  <si>
    <t>3 TOP NEL SUMMER</t>
  </si>
  <si>
    <t>RUNNING T-SHIRT SS ROUND COLLAR</t>
  </si>
  <si>
    <t>RUNNING T-SHIRT V-COLLAR SS</t>
  </si>
  <si>
    <t>RUNNING T-SHIRT ROUND COLLAR LS</t>
  </si>
  <si>
    <t>RUNNING T-SHIRT V-COLLAR LS</t>
  </si>
  <si>
    <t>RUNNING JACK GAMEX LS</t>
  </si>
  <si>
    <t>3 SHORT</t>
  </si>
  <si>
    <t>3 SUIT TEAM 2.0</t>
  </si>
  <si>
    <t>RUNNING SHORT BUTTERFLY</t>
  </si>
  <si>
    <t>RUNNING SHORT STRATOS BACKPOCKET LEGGRIPPER</t>
  </si>
  <si>
    <t>RUNNING 3/4 TIGHT LYCRA</t>
  </si>
  <si>
    <t>RUNNING 3/4 TIGHT WINTER</t>
  </si>
  <si>
    <t>RUNNING TIGHT LYCRA</t>
  </si>
  <si>
    <t>ENDURO, DOWNHILL &amp; BMX</t>
  </si>
  <si>
    <t>JERSEY ENDURO</t>
  </si>
  <si>
    <t>JERSEY SS DOWNHILL PROF (V-COLLAR)</t>
  </si>
  <si>
    <t>JERSEY LS DOWNHILL PROF V-COLLAR</t>
  </si>
  <si>
    <t>JERSEY SS BMX PROF</t>
  </si>
  <si>
    <t>JERSEY SS BMX PROF (LONG ZIP)</t>
  </si>
  <si>
    <t>JERSEY LS BMX PROF (LONG ZIP)</t>
  </si>
  <si>
    <t>BMX ENDURO BASE SHORT</t>
  </si>
  <si>
    <t>BMX ENDURO BASE SHORT BRACES</t>
  </si>
  <si>
    <t>LEISURE WEAR</t>
  </si>
  <si>
    <t>LEISURE WEAR T-SHIRT SS SUBLI</t>
  </si>
  <si>
    <t>HOODED SWEATER TC ZIPPER</t>
  </si>
  <si>
    <t>HOODED SWEATER TEMPEST ZIPPER</t>
  </si>
  <si>
    <t>HOODED SWEATER ZIPPER LOMBARDIA</t>
  </si>
  <si>
    <t>DOWN JACKET</t>
  </si>
  <si>
    <t>SOFT SHELL JACKET</t>
  </si>
  <si>
    <t>LEISURE WEAR JOGGING PANTS TC</t>
  </si>
  <si>
    <t>LEISURE WEAR JOGGING PANTS TEMPEST</t>
  </si>
  <si>
    <t>LEISURE WEAR JOGGING PANTS LOMBARDIA</t>
  </si>
  <si>
    <t>TEAM ARMWARMERS TEMPEST</t>
  </si>
  <si>
    <t>TEAM ARMWARMERS TEMPEST PIXEL</t>
  </si>
  <si>
    <t>TEAM ARMWARMERS TEMPEST FULL SUBLI</t>
  </si>
  <si>
    <t>TEAM LEGWARMERS TEMPEST</t>
  </si>
  <si>
    <t>TEAM LEGWARMERS TEMPEST ZIPPER</t>
  </si>
  <si>
    <t>TEAM LEGWARMERS TEMPEST PIXEL</t>
  </si>
  <si>
    <t>TEAM LEGWARMERS TEMPEST PIXEL ZIPPER</t>
  </si>
  <si>
    <t>TEAM GLOVES ONE SUMMER</t>
  </si>
  <si>
    <t>TEAM GLOVES ONE SPRING</t>
  </si>
  <si>
    <t>TEAM GLOVES WINTER</t>
  </si>
  <si>
    <t>TEAM OVERSHOE LYCRA (ZIP)</t>
  </si>
  <si>
    <t>TEAM OVERSHOE ONE</t>
  </si>
  <si>
    <t>TEAM OVERSHOE WINTER</t>
  </si>
  <si>
    <t>TEAM SOCK</t>
  </si>
  <si>
    <t>TEAM SOCK SUB ROAD RACE</t>
  </si>
  <si>
    <t>TEAM SOCK SUB AERO TIME TRIAL</t>
  </si>
  <si>
    <t>TEAM CAP</t>
  </si>
  <si>
    <t>TEAM WINTER HAT WINDBLOCK</t>
  </si>
  <si>
    <t>BANDIDO</t>
  </si>
  <si>
    <t>BANDIDO HUSKY</t>
  </si>
  <si>
    <t>TEAM BANDANA</t>
  </si>
  <si>
    <t>Made To Measure (M2M)</t>
  </si>
  <si>
    <t>Net Blue</t>
  </si>
  <si>
    <t>Tempest</t>
  </si>
  <si>
    <t>Saur Blue</t>
  </si>
  <si>
    <t>Light Blue</t>
  </si>
  <si>
    <t>Fl. Green</t>
  </si>
  <si>
    <t>Fl. Yellow</t>
  </si>
  <si>
    <t>164/0</t>
  </si>
  <si>
    <t>164/XXS</t>
  </si>
  <si>
    <t>51342D</t>
  </si>
  <si>
    <t>51361D</t>
  </si>
  <si>
    <t>51435D</t>
  </si>
  <si>
    <t>51439D</t>
  </si>
  <si>
    <t>56458D</t>
  </si>
  <si>
    <t>LADIES PROFESSIONAL BODY</t>
  </si>
  <si>
    <t>51365D</t>
  </si>
  <si>
    <t>51422D</t>
  </si>
  <si>
    <t>LADIES RACE PROVEN TOPS</t>
  </si>
  <si>
    <t>LADIES RACE PROVEN SHORT SLEEVE</t>
  </si>
  <si>
    <t>51343D</t>
  </si>
  <si>
    <t>51344D</t>
  </si>
  <si>
    <t>51345D</t>
  </si>
  <si>
    <t>51350D</t>
  </si>
  <si>
    <t>51346D</t>
  </si>
  <si>
    <t>51354D</t>
  </si>
  <si>
    <t>LADIES RACE PROVEN LONG SLEEVE</t>
  </si>
  <si>
    <t>51370D</t>
  </si>
  <si>
    <t>51371D</t>
  </si>
  <si>
    <t>51449D</t>
  </si>
  <si>
    <t>51450D</t>
  </si>
  <si>
    <t>52132D</t>
  </si>
  <si>
    <t>52132DF</t>
  </si>
  <si>
    <t>52133D</t>
  </si>
  <si>
    <t>52133DF</t>
  </si>
  <si>
    <t>51829D</t>
  </si>
  <si>
    <t>51829DF</t>
  </si>
  <si>
    <t>53530D</t>
  </si>
  <si>
    <t>53530D+</t>
  </si>
  <si>
    <t>54429D</t>
  </si>
  <si>
    <t>53430D</t>
  </si>
  <si>
    <t>53430D+</t>
  </si>
  <si>
    <t>54329D</t>
  </si>
  <si>
    <t>52152D</t>
  </si>
  <si>
    <t>52161D</t>
  </si>
  <si>
    <t>52158D</t>
  </si>
  <si>
    <t>52159D</t>
  </si>
  <si>
    <t>52160D</t>
  </si>
  <si>
    <t>53543D</t>
  </si>
  <si>
    <t>53543D+</t>
  </si>
  <si>
    <t>53542D</t>
  </si>
  <si>
    <t>53542D+</t>
  </si>
  <si>
    <t>53541D</t>
  </si>
  <si>
    <t>53541D+</t>
  </si>
  <si>
    <t>53548D</t>
  </si>
  <si>
    <t>53548D+</t>
  </si>
  <si>
    <t>56545D</t>
  </si>
  <si>
    <t>56545DF</t>
  </si>
  <si>
    <t>56645D</t>
  </si>
  <si>
    <t>56645DF</t>
  </si>
  <si>
    <t>56555D</t>
  </si>
  <si>
    <t>56655D</t>
  </si>
  <si>
    <t>52846FLD</t>
  </si>
  <si>
    <t>53041D</t>
  </si>
  <si>
    <t>57901D</t>
  </si>
  <si>
    <t>57903D</t>
  </si>
  <si>
    <t>57905D</t>
  </si>
  <si>
    <t>57950D</t>
  </si>
  <si>
    <t>57960D</t>
  </si>
  <si>
    <t>57900D</t>
  </si>
  <si>
    <t>57904D</t>
  </si>
  <si>
    <t>57906D</t>
  </si>
  <si>
    <t>JERSEY SS PROF BODYFIT LADIES</t>
  </si>
  <si>
    <t>JERSEY LS PROF ISOLATION LADIES</t>
  </si>
  <si>
    <t>JERSEY LS PROF ISOLATION PIXEL LADIES</t>
  </si>
  <si>
    <t>JACKET PROF COMBI LADIES</t>
  </si>
  <si>
    <t>JACKET PROF WINTER NEW LADIES</t>
  </si>
  <si>
    <t>JERSEY NS PROF BODYFIT LADIES</t>
  </si>
  <si>
    <t>BODY WINDBLOCK PROF LADIES</t>
  </si>
  <si>
    <t>BODY WINDBLOCK PROF NETZ LADIES</t>
  </si>
  <si>
    <t>BODY GAMEX PROF NETZ LADIES</t>
  </si>
  <si>
    <t>BODY WINDBLOCK PROF NETZ OPEN LADIES</t>
  </si>
  <si>
    <t>BODY WINBDLOCK PROF (ZIPPED POCKET) LADIES</t>
  </si>
  <si>
    <t>JERSEY SS RACE PROVEN BODYFIT LADIES</t>
  </si>
  <si>
    <t>JERSEY SS RACE PROVEN AERO LADIES</t>
  </si>
  <si>
    <t>JERSEY SS RACE PROVEN STRATOS LADIES</t>
  </si>
  <si>
    <t>JERSEY SS RACE PROVEN MESH LADIES</t>
  </si>
  <si>
    <t>JERSEY SS RACE PROVEN SPRING TEMPEST LADIES</t>
  </si>
  <si>
    <t>JERSEY SS RACE PROVEN SPRING TEMPEST PIXEL LADIES</t>
  </si>
  <si>
    <t>JERSEY LS RACE PROVEN BODYFIT LADIES</t>
  </si>
  <si>
    <t>JERSEY LS RACE PROVEN BODYFIT PIXEL LADIES</t>
  </si>
  <si>
    <t>JERSEY LS RACE PROVEN TEMPEST LADIES</t>
  </si>
  <si>
    <t>JERSEY LS RACE PROVEN TEMPEST PIXEL LADIES</t>
  </si>
  <si>
    <t>BIBSHORT PROF LYCRA ELITE LEGGRIPPER 2.0 LADIES</t>
  </si>
  <si>
    <t>BIBSHORT PROF LYCRA ELITE LEGGRIPPER 2.0 FLATLOCK LADIES</t>
  </si>
  <si>
    <t>BIBSHORT PROF TEMPEST ELITE LEGGRIPPER 2.0 LADIES</t>
  </si>
  <si>
    <t>BIBSHORT PROF TEMPEST ELITE LEGGRIPPER 2.0 FLATLOCK LADIES</t>
  </si>
  <si>
    <t>SHORT PROF ELITE LYCRA LADIES</t>
  </si>
  <si>
    <t>SHORT PROF ELITE LYCRA FLATLOCK LADIES</t>
  </si>
  <si>
    <t>BIBTIGHT PROF LYCRA LADIES</t>
  </si>
  <si>
    <t>BIBTIGHT PROF LYCRA + PAD LADIES</t>
  </si>
  <si>
    <t>BIBTIGHT PROF TEMPEST LADIES</t>
  </si>
  <si>
    <t>BIBTIGHT PROF TEMPEST + PAD LADIES</t>
  </si>
  <si>
    <t>3/4 BIBTIGHT PROF LYCRA LADIES</t>
  </si>
  <si>
    <t>3/4 BIBTIGHT PROF TEMPEST LADIES</t>
  </si>
  <si>
    <t>TIGHT PROF LYCRA LADIES</t>
  </si>
  <si>
    <t>TIGHT PROF LYCRA + PAD LADIES</t>
  </si>
  <si>
    <t>TIGHT PROF TEMPEST LADIES</t>
  </si>
  <si>
    <t>TIGHT PROF TEMPEST + PAD LADIES</t>
  </si>
  <si>
    <t>3/4 SHORT PROF LYCRA LADIES</t>
  </si>
  <si>
    <t>3/4 SHORT PROF TEMPEST LADIES</t>
  </si>
  <si>
    <t>BIBSHORT RACE PROVEN 2.0 LYCRA LADIES</t>
  </si>
  <si>
    <t>BIBSHORT RACE PROVEN 2.0 STRATOS LADIES</t>
  </si>
  <si>
    <t>BIBSHORT RACE PROVEN 2.0 SIRIO LADIES</t>
  </si>
  <si>
    <t>BIBSHORT RACE PROVEN 2.0 SIRIO PIXEL LADIES</t>
  </si>
  <si>
    <t>SHORT RACE PROVEN 2.0 LYCRA LADIES</t>
  </si>
  <si>
    <t>SHORT RACE PROVEN 2.0 LYCRA PIXEL LADIES</t>
  </si>
  <si>
    <t>SHORT RACE PROVEN 2.0 SIRIO LADIES</t>
  </si>
  <si>
    <t>BIBTIGHT RACE PROVEN 2.0 WINTER TEMPEST LADIES</t>
  </si>
  <si>
    <t>BIBSHORT RACE PROVEN 2.0 LYCRA SHORT PIXEL LADIES</t>
  </si>
  <si>
    <t>BIBTIGHT RACE PROVEN 2.0. WINTER COMBI TEMPEST LADIES</t>
  </si>
  <si>
    <t>BIBTIGHT RACE PROVEN 2.0 WINTER PROTECT TEMPEST LADIES</t>
  </si>
  <si>
    <t>AEROSUIT SS PROF LYCRA ELITE LADIES</t>
  </si>
  <si>
    <t>AEROSUIT SS PROF LYCRA ELITE FLATLOCK LADIES</t>
  </si>
  <si>
    <t>AEROSUIT LS  PROF ELITE LYCRA LADIES</t>
  </si>
  <si>
    <t>AEROSUIT LS  PROF ELITE LYCRA FLATLOCK LADIES</t>
  </si>
  <si>
    <t>PROF AEROSUIT SS RACE PROVEN LYCRA 2.0 LADIES</t>
  </si>
  <si>
    <t>PROF AEROSUIT LS RACE PROVEN LYCRA 2.0 LADIES</t>
  </si>
  <si>
    <t>3 TOP LADIES</t>
  </si>
  <si>
    <t>3 TOP NEL SUMMER LADIES</t>
  </si>
  <si>
    <t>RUNNING SINGLET OWENS LADIES</t>
  </si>
  <si>
    <t>RUNNING T-SHIRT SS ROUND COLLAR LADIES</t>
  </si>
  <si>
    <t>RUNNING T-SHIRT V-COLLAR SS LADIES</t>
  </si>
  <si>
    <t>RUNNING T-SHIRT ROUND COLLAR LS LADIES</t>
  </si>
  <si>
    <t>RUNNING T-SHIRT V-COLLAR LS LADIES</t>
  </si>
  <si>
    <t>RUNNING JACK GAMEX LS LADIES</t>
  </si>
  <si>
    <t>RUNNING BODY GAMEX LADIES</t>
  </si>
  <si>
    <t>3 SHORT LADIES</t>
  </si>
  <si>
    <t>3 SUIT TEAM 2.0 LADIES</t>
  </si>
  <si>
    <t>3 SUIT BATHING 2.0 LADIES</t>
  </si>
  <si>
    <t>RUNNING TIGHT LONG WINTER LADIES</t>
  </si>
  <si>
    <t>LEISURE WEAR T-SHIRT SS SUBLI LADIES</t>
  </si>
  <si>
    <t>HOODED SWEATER TC ZIPPER LADIES</t>
  </si>
  <si>
    <t>HOODED SWEATER TEMPEST ZIPPER LADIES</t>
  </si>
  <si>
    <t>HOODED SWEATER ZIPPER LOMBARDIA LADIES</t>
  </si>
  <si>
    <t>DOWN JACKET LADIES</t>
  </si>
  <si>
    <t>LEISURE WEAR  SOFT SHELL JACKET LADIES</t>
  </si>
  <si>
    <t>LEISURE WEAR JOGGING PANTS TC LADIES</t>
  </si>
  <si>
    <t>LEISURE WEAR JOGGING PANTS TEMPEST LADIES</t>
  </si>
  <si>
    <t>LEISURE WEAR JOGGING PANTS LOMBARDIA LADIES</t>
  </si>
  <si>
    <t>JERSEY LS BODYFIT PIXEL</t>
  </si>
  <si>
    <t>BODY RACE PROVEN 2.0 NETZ BACK</t>
  </si>
  <si>
    <t>BODY RACE PROVEN 2.0 NETZ BACK PIXEL</t>
  </si>
  <si>
    <t>BIBTIGHT RACE PROVEN 2.0. WINTER COMBI TEMPEST</t>
  </si>
  <si>
    <t>BIBTIGHT RACE PROVEN 2.0. WINTER COMBI TEMPEST + PAD</t>
  </si>
  <si>
    <t xml:space="preserve">BIBTIGHT RACE PROVEN 2.0 WINTER PROTECT TEMPEST </t>
  </si>
  <si>
    <t>BIBTIGHT RACE PROVEN 2.0 WINTER PROTECT TEMPEST + PAD</t>
  </si>
  <si>
    <t>MODEL RANGE</t>
  </si>
  <si>
    <t>CODE</t>
  </si>
  <si>
    <t>DESCRIPTION</t>
  </si>
  <si>
    <t>SIZES</t>
  </si>
  <si>
    <t>UNISEX SIZES</t>
  </si>
  <si>
    <t>JACKET PROF WINTER  PIXEL LADIES (ZIP RH POCKET - STD)</t>
  </si>
  <si>
    <t>LADIES PROFESSIONAL SLEEVELESS</t>
  </si>
  <si>
    <t>N/A</t>
  </si>
  <si>
    <t>ORDER QTY</t>
  </si>
  <si>
    <t>MINIMUM</t>
  </si>
  <si>
    <t>ENDURO SHORT SUBLI PLUS - MINIMUM ORDER QTY = 5</t>
  </si>
  <si>
    <t>JERSEY SS PROF BODYFIT FLATLOCK LADIES</t>
  </si>
  <si>
    <t>51340F</t>
  </si>
  <si>
    <t>LEISURE WEAR POLO SS SUBLI ZIPPER</t>
  </si>
  <si>
    <t>50751D</t>
  </si>
  <si>
    <t>50750D</t>
  </si>
  <si>
    <t>LEISURE WEAR POLO SS SUBLI ZIPPER LADIES</t>
  </si>
  <si>
    <t>3 SUIT TEAM 2.0 SLEEVES (ZIP FRONT)</t>
  </si>
  <si>
    <t>3 SUIT TEAM 2.0 SLEEVES (ZIP BACK)</t>
  </si>
  <si>
    <t>52850D</t>
  </si>
  <si>
    <t>3 SUIT TEAM 2.0 SLEEVES (ZIP FRONT) LADIES</t>
  </si>
  <si>
    <t>52851D</t>
  </si>
  <si>
    <t>3 SUIT TEAM 2.0 SLEEVES (ZIP BACK) LADIES</t>
  </si>
  <si>
    <t>3/4 TIGHT RACE PROVEN 2.0 LYCRA</t>
  </si>
  <si>
    <t>3/4 TIGHT RACE PROVEN 2.0 WINTER TEMPEST</t>
  </si>
  <si>
    <t>JERSEY SS PROF TEMPEST BODYFIT</t>
  </si>
  <si>
    <t>JERSEY SS PROF TEMPEST BODYFIT PIXEL</t>
  </si>
  <si>
    <t>JERSEY LS PROF TEMPEST BODYFIT</t>
  </si>
  <si>
    <t>JERSEY LS PROF TEMPEST BODYFIT PIXEL</t>
  </si>
  <si>
    <t>52155-</t>
  </si>
  <si>
    <t>BIBSHORT RACE PROVEN 2.0 LYCRA NO FLATLOCK</t>
  </si>
  <si>
    <t>52155P-</t>
  </si>
  <si>
    <t>BIBSHORT RACE PROVEN 2.0 LYCRA LONG NO FLATLOCK</t>
  </si>
  <si>
    <t>51369D</t>
  </si>
  <si>
    <t>JERSEY SS PROF TEMPEST BODYFIT LADIES</t>
  </si>
  <si>
    <t>51374D</t>
  </si>
  <si>
    <t>JERSEY SS PROF TEMPEST BODYFIT PIXEL LADIES</t>
  </si>
  <si>
    <t>51368D</t>
  </si>
  <si>
    <t>51673D</t>
  </si>
  <si>
    <t>52155D-</t>
  </si>
  <si>
    <t>BIBSHORT RACE PROVEN 2.0 LYCRA LADIES NO FLATLOCK</t>
  </si>
  <si>
    <t>53547D</t>
  </si>
  <si>
    <t>BIBTIGHT RACE PROVEN 2.0 WINTER TEMPEST BASIC LADIES</t>
  </si>
  <si>
    <t>53547D+</t>
  </si>
  <si>
    <t>BIBTIGHT RACE PROVEN 2.0 WINTER TEMPEST BASIC + PAD LADIES</t>
  </si>
  <si>
    <t>BIBTIGHT RACE PROVEN 2.0 WINTER TEMPEST + PAD LADIES</t>
  </si>
  <si>
    <t>BIBTIGHT RACE PROVEN 2.0. WINTER COMBI TEMPEST + PAD LADIES</t>
  </si>
  <si>
    <t>BIBTIGHT RACE PROVEN 2.0 WINTER PROTECT TEMPEST + PAD LADIES</t>
  </si>
  <si>
    <t>BIBTIGHT RACE PROVEN 2.0 WINTER TEMPEST NO PIXEL</t>
  </si>
  <si>
    <t>BIBTIGHT RACE PROVEN 2.0 WINTER TEMPEST NO PIXEL + PAD</t>
  </si>
  <si>
    <t>3/4 BIBTIGHT RACE PROVEN 2.0 LYCRA NO PIXEL</t>
  </si>
  <si>
    <t>3/4 BIBTIGHT RACE PROVEN 2.0 WINTER TEMPEST NO PIXEL</t>
  </si>
  <si>
    <t>TIGHT RACE PROVEN 2.0 TEMPEST NO PIXEL</t>
  </si>
  <si>
    <t>TIGHT RACE PROVEN 2.0 TEMPEST NO PIXEL + PAD</t>
  </si>
  <si>
    <t>56663FL</t>
  </si>
  <si>
    <t>3 TOP NEL SLEEVES</t>
  </si>
  <si>
    <t>3 TOP NEL SLEEVES (ZIP BACK)</t>
  </si>
  <si>
    <t>Tempest W</t>
  </si>
  <si>
    <t>54449D</t>
  </si>
  <si>
    <t>3/4 BIBTIGHT RACE PROVEN 2.0 LYCRA - NO PIXEL LADIES</t>
  </si>
  <si>
    <t>54448D</t>
  </si>
  <si>
    <t>3/4 BIBTIGHT RACE PROVEN 2.0 TEMPEST - NO PIXEL LADIES</t>
  </si>
  <si>
    <t>53545D</t>
  </si>
  <si>
    <t>3/4 BIBTIGHT RACE PROVEN 2.0 WINTER TEMPEST LADIES</t>
  </si>
  <si>
    <t>TIGHT RACE PROVEN 2.0 TEMPEST - NO PIXEL LADIES</t>
  </si>
  <si>
    <t>TIGHT RACE PROVEN 2.0 TEMPEST - NO PIXEL + PAD LADIES</t>
  </si>
  <si>
    <t>53549D</t>
  </si>
  <si>
    <t>3/4 TIGHT RACE PROVEN 2.0 LYCRA - NO PIXEL LADIES</t>
  </si>
  <si>
    <t>54450D</t>
  </si>
  <si>
    <t>54447D</t>
  </si>
  <si>
    <t>52845FL</t>
  </si>
  <si>
    <t>3 SUIT ELITE 2.0 FLATLOCK</t>
  </si>
  <si>
    <t>52845DFL</t>
  </si>
  <si>
    <t>3 SUIT ELITE 2.0 LADIES FLATLOCK</t>
  </si>
  <si>
    <t>PROFESSIONAL TOP/RACE PROVEN BOTTOM AEROSUIT LONG SLEEVE</t>
  </si>
  <si>
    <t>56655F</t>
  </si>
  <si>
    <t>PROF AEROSUIT LS RACE PROVEN LYCRA 2.0 FLATLOCK</t>
  </si>
  <si>
    <t>56655P</t>
  </si>
  <si>
    <t>PROF AEROSUIT LS RACE PROVEN LYCRA 2.0 LONG</t>
  </si>
  <si>
    <t>56655PF</t>
  </si>
  <si>
    <t>PROF AEROSUIT LS RACE PROVEN LYCRA 2.0 FLATLOCK LONG</t>
  </si>
  <si>
    <t>PROF AEROSUIT LS POWER EYELET RACE PROVEN 2.0 LYCRA</t>
  </si>
  <si>
    <t>56671F</t>
  </si>
  <si>
    <t>PROF AEROSUIT LS POWER EYELET RACE PROVEN 2.0 LYCRA FLATLOCK</t>
  </si>
  <si>
    <t>56671P</t>
  </si>
  <si>
    <t>PROF AEROSUIT LS POWER EYELET RACE PROVEN 2.0 LYCRA LONG</t>
  </si>
  <si>
    <t>56671PF</t>
  </si>
  <si>
    <t>PROF AEROSUIT LS POWER EYELET RACE PROVEN 2.0 LYCRA FLATLOCK LONG</t>
  </si>
  <si>
    <t>PROFESSIONAL SHORT SLEEVE JERSEY</t>
  </si>
  <si>
    <t>JERSEY SS PROF MATRIX</t>
  </si>
  <si>
    <t>51380F</t>
  </si>
  <si>
    <t>JERSEY SS PROF MATRIX FLATLOCK</t>
  </si>
  <si>
    <t>51342F</t>
  </si>
  <si>
    <t>JERSEY SS PROF BODY FIT PIXEL FLATLOCK</t>
  </si>
  <si>
    <t>51369F</t>
  </si>
  <si>
    <t>JERSEY SS PROF TEMPEST BODYFIT FLATLOCK</t>
  </si>
  <si>
    <t>51374F</t>
  </si>
  <si>
    <t xml:space="preserve">JERSEY SS PROF TEMPEST BODYFIT PIXEL FLATLOCK </t>
  </si>
  <si>
    <t>JERSEY LS PROF TEMPEST LIGHT BODYFIT</t>
  </si>
  <si>
    <t>JACKET PROF WINDBLOCK GAMEX</t>
  </si>
  <si>
    <t>JACKET PROF WINDBLOCK LIGHT</t>
  </si>
  <si>
    <t>JACKET PROF COMBI PIXEL</t>
  </si>
  <si>
    <t>PROFESSIONAL SLEEVELESS JERSEY</t>
  </si>
  <si>
    <t>SHORT PROF LYCRA ELITE LEGGRIPPER 2.0</t>
  </si>
  <si>
    <t>SHORT PROF LYCRA ELITE LEGGRIPPER 2.0 FLATLOCK</t>
  </si>
  <si>
    <t>BIBSHORT RACE PROVEN 2.0 STRATOS MESH</t>
  </si>
  <si>
    <t>52168P</t>
  </si>
  <si>
    <t>BIBSHORT RACE PROVEN 2.0 STRATOS MESH LONG</t>
  </si>
  <si>
    <t>BIBSHORT RACE PROVEN 2.0 TEMPEST</t>
  </si>
  <si>
    <t>BIBSHORT RACE PROVEN 2.0 TEMPEST LONG</t>
  </si>
  <si>
    <t>BIBSHORT RACE PROVEN 2.0 DYNEEMA MESH</t>
  </si>
  <si>
    <t xml:space="preserve">AEROSUIT SS PROF POWER EYELET ELITE </t>
  </si>
  <si>
    <t>56570F</t>
  </si>
  <si>
    <t>AEROSUIT SS PROF POWER EYELET ELITE FLATLOCK</t>
  </si>
  <si>
    <t xml:space="preserve">AEROSUIT LS PROF POWER EYELET ELITE </t>
  </si>
  <si>
    <t>56670F</t>
  </si>
  <si>
    <t>AEROSUIT LS PROF POWER EYELET ELITE FLATLOCK</t>
  </si>
  <si>
    <t>PROFESSIONAL TOP/RACE PROVEN BOTTOM AEROSUIT SHORT SLEEVE</t>
  </si>
  <si>
    <t>56555F</t>
  </si>
  <si>
    <t>PROF AEROSUIT SS RACE PROVEN LYCRA 2.0 FLATLOCK</t>
  </si>
  <si>
    <t>56555P</t>
  </si>
  <si>
    <t>PROF AEROSUIT SS RACE PROVEN LYCRA 2.0 LONG</t>
  </si>
  <si>
    <t>56555PF</t>
  </si>
  <si>
    <t>PROF AEROSUIT SS RACE PROVEN LYCRA 2.0 FLATLOCK LONG</t>
  </si>
  <si>
    <t>PROF AEROSUIT SS POWER EYELET RACE PROVEN 2.0 LYCRA</t>
  </si>
  <si>
    <t>56571F</t>
  </si>
  <si>
    <t>PROF AEROSUIT SS POWER EYELET RACE PROVEN 2.0 LYCRA FLATLOCK</t>
  </si>
  <si>
    <t>56571P</t>
  </si>
  <si>
    <t>PROF AEROSUIT SS POWER EYELET RACE PROVEN 2.0 LYCRA LONG</t>
  </si>
  <si>
    <t>56571PF</t>
  </si>
  <si>
    <t>PROF AEROSUIT SS POWER EYELET RACE PROVEN 2.0 LYCRA FLATLOCK LONG</t>
  </si>
  <si>
    <t>AEROSUIT RACE PROVEN 2.0 ROADRACE MESH SIRIO</t>
  </si>
  <si>
    <t>56574P</t>
  </si>
  <si>
    <t>AEROSUIT RACE PROVEN 2.0 ROADRACE MESH SIRIO LONG</t>
  </si>
  <si>
    <t>AEROSUIT RACE PROVEN SS TIME TRIAL</t>
  </si>
  <si>
    <t>AEROSUIT RACE PROVEN SS TIME TRIAL LONG</t>
  </si>
  <si>
    <t>AEROSUIT RACE PROVEN LS TIME TRIAL</t>
  </si>
  <si>
    <t>AEROSUIT RACE PROVEN LS TIME TRIAL LONG</t>
  </si>
  <si>
    <t>56563FL</t>
  </si>
  <si>
    <t>AEROSUIT RACE PROVEN SS 2.0 CROSS</t>
  </si>
  <si>
    <t>56563FLP</t>
  </si>
  <si>
    <t>AEROSUIT RACE PROVEN SS 2.0 CROSS LONG</t>
  </si>
  <si>
    <t>AEROSUIT RACE PROVEN LS 2.0 CROSS</t>
  </si>
  <si>
    <t>56663FLP</t>
  </si>
  <si>
    <t>AEROSUIT RACE PROVEN LS 2.0 CROSS LONG</t>
  </si>
  <si>
    <t>AEROSUIT RACE PROVEN LS 2.0 CROSS STRATOS</t>
  </si>
  <si>
    <t>56667P</t>
  </si>
  <si>
    <t>AEROSUIT RACE PROVEN LS 2.0 CROSS STRATOS LONG</t>
  </si>
  <si>
    <t>AEROSUIT RACE PROVEN SS 2.0 CROSS TEMPEST</t>
  </si>
  <si>
    <t>56665P</t>
  </si>
  <si>
    <t>AEROSUIT RACE PROVEN SS 2.0 CROSS TEMPEST LONG</t>
  </si>
  <si>
    <t>AEROSUIT RACE PROVEN SS 2.0 CROSS TEMPEST CAP</t>
  </si>
  <si>
    <t>56666P</t>
  </si>
  <si>
    <t>AEROSUIT RACE PROVEN SS 2.0 CROSS TEMPEST CAP LONG</t>
  </si>
  <si>
    <t>AEROSUIT RACE PROVEN LS 2.0 CROSS TEMPEST CAP</t>
  </si>
  <si>
    <t>56669P</t>
  </si>
  <si>
    <t>AEROSUIT RACE PROVEN LS 2.0 CROSS TEMPEST CAP LONG</t>
  </si>
  <si>
    <t>UNDERWEAR BASE LAYER TOP</t>
  </si>
  <si>
    <t>52839FL</t>
  </si>
  <si>
    <t>TEAM MUSETTE (BAGS)</t>
  </si>
  <si>
    <t>Back Pocket Skinsuit (N/A on Speedsuits)</t>
  </si>
  <si>
    <t>VAPOR Chamois Upgrade</t>
  </si>
  <si>
    <t>+Pockets</t>
  </si>
  <si>
    <t>Vapor Pad</t>
  </si>
  <si>
    <t xml:space="preserve">       2017 Gents Custom Clothing Order Form</t>
  </si>
  <si>
    <t xml:space="preserve">       2017 Kids Custom Clothing Order Form</t>
  </si>
  <si>
    <t>Yellow</t>
  </si>
  <si>
    <t xml:space="preserve">       2017 Ladies Custom Clothing Order Form</t>
  </si>
  <si>
    <t>LADIES RACE PROVEN BODY</t>
  </si>
  <si>
    <t>51929D</t>
  </si>
  <si>
    <t>BODY RACE PROVEN 2.0 NETZ BACK LADIES</t>
  </si>
  <si>
    <t>56555DF</t>
  </si>
  <si>
    <t>PROF AEROSUIT SS RACE PROVEN LYCRA 2.0 FLATLOCK LADIES</t>
  </si>
  <si>
    <t>56571D</t>
  </si>
  <si>
    <t>PROF AEROSUIT SS POWER EYELET RACE PROVEN LYCRA 2.0 LADIES</t>
  </si>
  <si>
    <t>56571DF</t>
  </si>
  <si>
    <t>PROF AEROSUIT SS POWER EYELET RACE PROVEN LYCRA 2.0 FLATLOCK LADIES</t>
  </si>
  <si>
    <t>56655DF</t>
  </si>
  <si>
    <t>PROF AEROSUIT LS RACE PROVEN LYCRA 2.0 FLATLOCK LADIES</t>
  </si>
  <si>
    <t>56671D</t>
  </si>
  <si>
    <t>PROF AEROSUIT LS POWER EYELET RACE PROVEN LYCRA 2.0 LADIES</t>
  </si>
  <si>
    <t>56671DF</t>
  </si>
  <si>
    <t>PROF AEROSUIT LS POWER EYELET RACE PROVEN LYCRA 2.0 FLATLOCK LADIES</t>
  </si>
  <si>
    <t>51380D</t>
  </si>
  <si>
    <t>JERSEY SS PROF MATRIX - LADIES</t>
  </si>
  <si>
    <t>51380DF</t>
  </si>
  <si>
    <t>JERSEY SS PROF MATRIX FLATLOCK - LADIES</t>
  </si>
  <si>
    <t>51375D</t>
  </si>
  <si>
    <t>JERSEY SS PROF - LADIES</t>
  </si>
  <si>
    <t>JERSEY SS PROF BODYFIT PIXEL LADIES</t>
  </si>
  <si>
    <t>51342DF</t>
  </si>
  <si>
    <t>JERSEY SS PROF BODYFIT PIXEL FLATLOCK LADIES</t>
  </si>
  <si>
    <t>51369DF</t>
  </si>
  <si>
    <t>JERSEY SS PROF TEMPEST BODYFIT FLATLOCK LADIES</t>
  </si>
  <si>
    <t>51374DF</t>
  </si>
  <si>
    <t>JERSEY SS PROF TEMPEST BODYFIT PIXEL FLATLOCK LADIES</t>
  </si>
  <si>
    <t>JERSEY LS BODYFIT POCKET LADIES</t>
  </si>
  <si>
    <t>51381D</t>
  </si>
  <si>
    <t>JERSEY LS PROF TEMPEST LIGHT BODYFIT LADIES</t>
  </si>
  <si>
    <t>JERSEY LS PROF TEMPEST BODYFIT LADIES</t>
  </si>
  <si>
    <t>JERSEY LS PROF TEMPEST BODYFIT PIXEL LADIES</t>
  </si>
  <si>
    <t>JACKET PROF WINDBLOCK GAMEX LADIES</t>
  </si>
  <si>
    <t>51515D</t>
  </si>
  <si>
    <t>JACKET PROF WINDBLOCK LIGHT LADIES</t>
  </si>
  <si>
    <t>51940D</t>
  </si>
  <si>
    <t>52168D</t>
  </si>
  <si>
    <t>BIBSHORT RACE PROVEN 2.0 STRATOS MESH LADIES</t>
  </si>
  <si>
    <t>BIBSHORT RACE PROVEN 2.0 TEMPEST LADIES</t>
  </si>
  <si>
    <t>SHORT RACE PROVEN 2.0 SIRIO PIXEL LADIES</t>
  </si>
  <si>
    <t>3/4 TIGHT RACE PROVEN 2.0 WINTER TEMPEST - NO PIXEL LADIES</t>
  </si>
  <si>
    <t>3/4 TIGHT RACE PROVEN 2.0 WINTER TEMPEST LADIES</t>
  </si>
  <si>
    <t>LADIES PROFESSIONAL AEROSUITS</t>
  </si>
  <si>
    <t>56570D</t>
  </si>
  <si>
    <t>AEROSUIT SS PROF POWER EYELET ELITE LADIES</t>
  </si>
  <si>
    <t>56570DF</t>
  </si>
  <si>
    <t>AEROSUIT SS PROF POWER EYELET ELITE FLATLOCK LADIES</t>
  </si>
  <si>
    <t>56670D</t>
  </si>
  <si>
    <t>AEROSUIT LS PROF POWER EYELET ELITE LADIES</t>
  </si>
  <si>
    <t>56670DF</t>
  </si>
  <si>
    <t>AEROSUIT LS PROF POWER EYELET ELITE FLATLOCK LADIES</t>
  </si>
  <si>
    <t>LADIES RACE PROVEN AEROSUITS</t>
  </si>
  <si>
    <t>56574D</t>
  </si>
  <si>
    <t>AEROSUIT RACE PROVEN SS 2.0 ROADRACE MESH SIRIO LADIES</t>
  </si>
  <si>
    <t>56663DFL</t>
  </si>
  <si>
    <t>AEROSUIT RACE PROVEN LS 2.0 CROSS  LADIES</t>
  </si>
  <si>
    <t>56667D</t>
  </si>
  <si>
    <t>AEROSUIT RACE PROVEN LS 2.0 CROSS STRATOS LADIES</t>
  </si>
  <si>
    <t>56563DFL</t>
  </si>
  <si>
    <t>AEROSUIT RACE PROVEN SS 2.0 CROSS LADIES</t>
  </si>
  <si>
    <t>56665D</t>
  </si>
  <si>
    <t>AEROSUIT RACE PROVEN SS 2.0 CROSS TEMPEST LADIES</t>
  </si>
  <si>
    <t>56666D</t>
  </si>
  <si>
    <t>AEROSUIT RACE PROVEN SS 2.0 CROSS TEMPEST HOOD LADIES</t>
  </si>
  <si>
    <t>56669D</t>
  </si>
  <si>
    <t>AEROSUIT RACE PROVEN LS 2.0 CROSS TEMPEST HOOD LADIES</t>
  </si>
  <si>
    <t xml:space="preserve">BODY COMBI PROF </t>
  </si>
  <si>
    <t>JERSEY LS RACE PROVEN TEMPEST LIGHT</t>
  </si>
  <si>
    <t>BODY RACE PROVEN COMBI</t>
  </si>
  <si>
    <t>BODY PROF COMBI LADIES</t>
  </si>
  <si>
    <t>51938D</t>
  </si>
  <si>
    <t>BODY RACE PROVEN COMBI LADIES</t>
  </si>
  <si>
    <t>VAPOR PAD</t>
  </si>
  <si>
    <t xml:space="preserve">       Including 20%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</si>
</sst>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3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sz val="13"/>
      <color theme="1"/>
      <name val="Calibri"/>
      <scheme val="minor"/>
    </font>
    <font>
      <sz val="13"/>
      <name val="Calibri"/>
      <scheme val="minor"/>
    </font>
    <font>
      <u/>
      <sz val="13"/>
      <color rgb="FF000000"/>
      <name val="Calibri"/>
      <scheme val="minor"/>
    </font>
    <font>
      <sz val="13"/>
      <color rgb="FF000000"/>
      <name val="Calibri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sz val="18"/>
      <color theme="1"/>
      <name val="Calibri"/>
      <scheme val="minor"/>
    </font>
    <font>
      <sz val="14"/>
      <color rgb="FF000000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  <font>
      <sz val="11"/>
      <color theme="0"/>
      <name val="Calibri"/>
      <scheme val="minor"/>
    </font>
    <font>
      <sz val="6"/>
      <color theme="0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4"/>
      <color rgb="FFFFFFFF"/>
      <name val="Calibri"/>
      <scheme val="minor"/>
    </font>
    <font>
      <b/>
      <u/>
      <sz val="12"/>
      <color theme="10"/>
      <name val="Calibri"/>
      <scheme val="minor"/>
    </font>
    <font>
      <b/>
      <sz val="13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scheme val="minor"/>
    </font>
    <font>
      <b/>
      <sz val="11"/>
      <color theme="0"/>
      <name val="Calibri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scheme val="minor"/>
    </font>
    <font>
      <b/>
      <sz val="11"/>
      <color rgb="FF000000"/>
      <name val="Calibri"/>
      <scheme val="minor"/>
    </font>
    <font>
      <sz val="11"/>
      <color rgb="FFFFFFFF"/>
      <name val="Calibri"/>
      <scheme val="minor"/>
    </font>
    <font>
      <b/>
      <sz val="11"/>
      <color theme="1"/>
      <name val="Calibri"/>
      <scheme val="minor"/>
    </font>
    <font>
      <sz val="18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6A3FF"/>
        <bgColor indexed="64"/>
      </patternFill>
    </fill>
    <fill>
      <patternFill patternType="solid">
        <fgColor rgb="FFCFAAF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FAAFF"/>
        <bgColor rgb="FF000000"/>
      </patternFill>
    </fill>
    <fill>
      <patternFill patternType="solid">
        <fgColor rgb="FFC297FD"/>
        <bgColor indexed="64"/>
      </patternFill>
    </fill>
    <fill>
      <patternFill patternType="solid">
        <fgColor rgb="FF56A3FF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11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/>
    <xf numFmtId="0" fontId="0" fillId="0" borderId="1" xfId="0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Border="1"/>
    <xf numFmtId="1" fontId="0" fillId="0" borderId="0" xfId="0" applyNumberForma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1" fontId="8" fillId="0" borderId="0" xfId="0" applyNumberFormat="1" applyFont="1"/>
    <xf numFmtId="164" fontId="8" fillId="0" borderId="0" xfId="0" applyNumberFormat="1" applyFo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1" fontId="10" fillId="0" borderId="0" xfId="0" applyNumberFormat="1" applyFont="1"/>
    <xf numFmtId="1" fontId="11" fillId="0" borderId="0" xfId="0" applyNumberFormat="1" applyFont="1"/>
    <xf numFmtId="164" fontId="11" fillId="0" borderId="0" xfId="0" applyNumberFormat="1" applyFont="1"/>
    <xf numFmtId="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49" fontId="7" fillId="0" borderId="16" xfId="0" applyNumberFormat="1" applyFont="1" applyBorder="1" applyProtection="1">
      <protection locked="0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0" xfId="0" applyFont="1"/>
    <xf numFmtId="0" fontId="1" fillId="0" borderId="0" xfId="0" applyFont="1"/>
    <xf numFmtId="0" fontId="13" fillId="0" borderId="0" xfId="0" applyFont="1"/>
    <xf numFmtId="1" fontId="13" fillId="5" borderId="8" xfId="0" applyNumberFormat="1" applyFont="1" applyFill="1" applyBorder="1" applyAlignment="1" applyProtection="1">
      <alignment horizontal="center"/>
      <protection locked="0"/>
    </xf>
    <xf numFmtId="1" fontId="13" fillId="5" borderId="13" xfId="0" applyNumberFormat="1" applyFont="1" applyFill="1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/>
      <protection locked="0"/>
    </xf>
    <xf numFmtId="1" fontId="13" fillId="5" borderId="10" xfId="0" applyNumberFormat="1" applyFont="1" applyFill="1" applyBorder="1" applyAlignment="1" applyProtection="1">
      <alignment horizontal="center"/>
      <protection locked="0"/>
    </xf>
    <xf numFmtId="1" fontId="13" fillId="5" borderId="12" xfId="0" applyNumberFormat="1" applyFont="1" applyFill="1" applyBorder="1" applyAlignment="1" applyProtection="1">
      <alignment horizontal="center"/>
      <protection locked="0"/>
    </xf>
    <xf numFmtId="1" fontId="13" fillId="5" borderId="11" xfId="0" applyNumberFormat="1" applyFont="1" applyFill="1" applyBorder="1" applyAlignment="1" applyProtection="1">
      <alignment horizontal="center"/>
      <protection locked="0"/>
    </xf>
    <xf numFmtId="1" fontId="13" fillId="5" borderId="14" xfId="0" applyNumberFormat="1" applyFont="1" applyFill="1" applyBorder="1" applyAlignment="1" applyProtection="1">
      <alignment horizontal="center"/>
      <protection locked="0"/>
    </xf>
    <xf numFmtId="1" fontId="13" fillId="5" borderId="15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164" fontId="16" fillId="0" borderId="17" xfId="0" applyNumberFormat="1" applyFont="1" applyBorder="1"/>
    <xf numFmtId="0" fontId="17" fillId="3" borderId="8" xfId="0" applyFont="1" applyFill="1" applyBorder="1"/>
    <xf numFmtId="0" fontId="5" fillId="3" borderId="9" xfId="0" applyFont="1" applyFill="1" applyBorder="1"/>
    <xf numFmtId="164" fontId="5" fillId="0" borderId="3" xfId="0" applyNumberFormat="1" applyFont="1" applyBorder="1" applyAlignment="1">
      <alignment horizontal="center"/>
    </xf>
    <xf numFmtId="1" fontId="17" fillId="3" borderId="8" xfId="0" applyNumberFormat="1" applyFont="1" applyFill="1" applyBorder="1" applyAlignment="1" applyProtection="1">
      <alignment horizontal="center"/>
      <protection locked="0"/>
    </xf>
    <xf numFmtId="1" fontId="17" fillId="3" borderId="13" xfId="0" applyNumberFormat="1" applyFont="1" applyFill="1" applyBorder="1" applyAlignment="1" applyProtection="1">
      <alignment horizontal="center"/>
      <protection locked="0"/>
    </xf>
    <xf numFmtId="1" fontId="17" fillId="3" borderId="9" xfId="0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11" xfId="0" applyFont="1" applyFill="1" applyBorder="1"/>
    <xf numFmtId="164" fontId="5" fillId="0" borderId="4" xfId="0" applyNumberFormat="1" applyFont="1" applyBorder="1" applyAlignment="1">
      <alignment horizontal="center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1" fontId="20" fillId="0" borderId="4" xfId="0" applyNumberFormat="1" applyFont="1" applyFill="1" applyBorder="1"/>
    <xf numFmtId="164" fontId="17" fillId="0" borderId="4" xfId="0" applyNumberFormat="1" applyFont="1" applyFill="1" applyBorder="1"/>
    <xf numFmtId="1" fontId="5" fillId="0" borderId="3" xfId="0" applyNumberFormat="1" applyFont="1" applyBorder="1" applyAlignment="1">
      <alignment horizontal="center"/>
    </xf>
    <xf numFmtId="0" fontId="1" fillId="0" borderId="5" xfId="0" applyFont="1" applyBorder="1"/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/>
    <xf numFmtId="164" fontId="5" fillId="0" borderId="4" xfId="0" applyNumberFormat="1" applyFont="1" applyBorder="1"/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/>
    <xf numFmtId="164" fontId="0" fillId="0" borderId="1" xfId="0" applyNumberFormat="1" applyFont="1" applyBorder="1"/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/>
    <xf numFmtId="0" fontId="2" fillId="0" borderId="0" xfId="788" applyFont="1"/>
    <xf numFmtId="164" fontId="0" fillId="0" borderId="0" xfId="0" applyNumberFormat="1" applyFont="1" applyBorder="1"/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/>
    <xf numFmtId="0" fontId="1" fillId="0" borderId="5" xfId="0" applyFont="1" applyBorder="1" applyAlignment="1">
      <alignment horizontal="left"/>
    </xf>
    <xf numFmtId="0" fontId="18" fillId="0" borderId="0" xfId="0" applyFont="1" applyBorder="1"/>
    <xf numFmtId="1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18" fillId="0" borderId="0" xfId="0" applyFont="1" applyFill="1" applyBorder="1"/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/>
    <xf numFmtId="1" fontId="18" fillId="0" borderId="1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5" fillId="0" borderId="0" xfId="0" applyFont="1" applyFill="1" applyBorder="1"/>
    <xf numFmtId="0" fontId="17" fillId="3" borderId="6" xfId="0" applyFont="1" applyFill="1" applyBorder="1" applyProtection="1">
      <protection locked="0"/>
    </xf>
    <xf numFmtId="0" fontId="17" fillId="3" borderId="7" xfId="0" applyFont="1" applyFill="1" applyBorder="1" applyProtection="1"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17" fillId="3" borderId="10" xfId="0" applyFont="1" applyFill="1" applyBorder="1" applyAlignment="1">
      <alignment horizontal="left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0" fontId="17" fillId="3" borderId="5" xfId="0" applyFont="1" applyFill="1" applyBorder="1"/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/>
    <xf numFmtId="165" fontId="0" fillId="0" borderId="0" xfId="0" applyNumberFormat="1" applyFont="1" applyAlignment="1" applyProtection="1">
      <alignment horizontal="right"/>
      <protection locked="0"/>
    </xf>
    <xf numFmtId="164" fontId="5" fillId="0" borderId="2" xfId="0" applyNumberFormat="1" applyFont="1" applyBorder="1"/>
    <xf numFmtId="0" fontId="22" fillId="0" borderId="1" xfId="0" applyFont="1" applyBorder="1"/>
    <xf numFmtId="0" fontId="21" fillId="0" borderId="0" xfId="0" applyFont="1" applyBorder="1"/>
    <xf numFmtId="0" fontId="22" fillId="0" borderId="7" xfId="0" applyFont="1" applyBorder="1"/>
    <xf numFmtId="0" fontId="22" fillId="0" borderId="0" xfId="0" applyFont="1"/>
    <xf numFmtId="0" fontId="19" fillId="3" borderId="7" xfId="0" applyFont="1" applyFill="1" applyBorder="1"/>
    <xf numFmtId="0" fontId="22" fillId="0" borderId="0" xfId="0" applyFont="1" applyFill="1" applyBorder="1"/>
    <xf numFmtId="0" fontId="19" fillId="3" borderId="9" xfId="0" applyFont="1" applyFill="1" applyBorder="1"/>
    <xf numFmtId="0" fontId="23" fillId="0" borderId="7" xfId="0" applyFont="1" applyBorder="1"/>
    <xf numFmtId="0" fontId="1" fillId="0" borderId="20" xfId="0" applyFont="1" applyBorder="1"/>
    <xf numFmtId="0" fontId="17" fillId="7" borderId="8" xfId="0" applyFont="1" applyFill="1" applyBorder="1"/>
    <xf numFmtId="0" fontId="5" fillId="7" borderId="9" xfId="0" applyFont="1" applyFill="1" applyBorder="1"/>
    <xf numFmtId="0" fontId="17" fillId="7" borderId="10" xfId="0" applyFont="1" applyFill="1" applyBorder="1"/>
    <xf numFmtId="0" fontId="17" fillId="7" borderId="11" xfId="0" applyFont="1" applyFill="1" applyBorder="1"/>
    <xf numFmtId="1" fontId="17" fillId="7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/>
    <xf numFmtId="49" fontId="5" fillId="0" borderId="0" xfId="0" applyNumberFormat="1" applyFont="1" applyBorder="1" applyProtection="1">
      <protection locked="0"/>
    </xf>
    <xf numFmtId="1" fontId="17" fillId="4" borderId="5" xfId="0" applyNumberFormat="1" applyFont="1" applyFill="1" applyBorder="1" applyAlignment="1" applyProtection="1">
      <alignment horizontal="center"/>
      <protection locked="0"/>
    </xf>
    <xf numFmtId="1" fontId="17" fillId="4" borderId="6" xfId="0" applyNumberFormat="1" applyFont="1" applyFill="1" applyBorder="1" applyAlignment="1" applyProtection="1">
      <alignment horizontal="center"/>
      <protection locked="0"/>
    </xf>
    <xf numFmtId="1" fontId="17" fillId="4" borderId="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13" fillId="5" borderId="0" xfId="0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2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" fontId="13" fillId="5" borderId="0" xfId="0" applyNumberFormat="1" applyFont="1" applyFill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49" fontId="25" fillId="0" borderId="16" xfId="788" applyNumberFormat="1" applyFont="1" applyBorder="1" applyProtection="1">
      <protection locked="0"/>
    </xf>
    <xf numFmtId="49" fontId="26" fillId="0" borderId="0" xfId="0" applyNumberFormat="1" applyFont="1" applyProtection="1"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11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49" fontId="7" fillId="0" borderId="16" xfId="0" quotePrefix="1" applyNumberFormat="1" applyFont="1" applyBorder="1" applyProtection="1">
      <protection locked="0"/>
    </xf>
    <xf numFmtId="49" fontId="7" fillId="0" borderId="19" xfId="0" applyNumberFormat="1" applyFont="1" applyBorder="1" applyProtection="1">
      <protection locked="0"/>
    </xf>
    <xf numFmtId="0" fontId="7" fillId="3" borderId="9" xfId="0" applyFont="1" applyFill="1" applyBorder="1"/>
    <xf numFmtId="1" fontId="1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/>
    </xf>
    <xf numFmtId="1" fontId="0" fillId="2" borderId="3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>
      <alignment horizontal="left"/>
    </xf>
    <xf numFmtId="0" fontId="24" fillId="8" borderId="8" xfId="0" applyFont="1" applyFill="1" applyBorder="1" applyAlignment="1">
      <alignment horizontal="left"/>
    </xf>
    <xf numFmtId="0" fontId="24" fillId="8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23" fillId="0" borderId="0" xfId="0" applyNumberFormat="1" applyFont="1" applyAlignment="1">
      <alignment horizontal="left"/>
    </xf>
    <xf numFmtId="0" fontId="23" fillId="0" borderId="0" xfId="0" applyFont="1"/>
    <xf numFmtId="0" fontId="28" fillId="3" borderId="10" xfId="0" applyFont="1" applyFill="1" applyBorder="1" applyAlignment="1">
      <alignment horizontal="left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27" fillId="0" borderId="1" xfId="0" applyNumberFormat="1" applyFont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17" fillId="3" borderId="5" xfId="0" applyNumberFormat="1" applyFont="1" applyFill="1" applyBorder="1" applyAlignment="1" applyProtection="1">
      <protection locked="0"/>
    </xf>
    <xf numFmtId="1" fontId="17" fillId="3" borderId="6" xfId="0" applyNumberFormat="1" applyFont="1" applyFill="1" applyBorder="1" applyAlignment="1" applyProtection="1">
      <protection locked="0"/>
    </xf>
    <xf numFmtId="1" fontId="17" fillId="3" borderId="7" xfId="0" applyNumberFormat="1" applyFont="1" applyFill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24" fillId="8" borderId="5" xfId="0" applyNumberFormat="1" applyFont="1" applyFill="1" applyBorder="1" applyProtection="1">
      <protection locked="0"/>
    </xf>
    <xf numFmtId="1" fontId="24" fillId="8" borderId="6" xfId="0" applyNumberFormat="1" applyFont="1" applyFill="1" applyBorder="1" applyProtection="1">
      <protection locked="0"/>
    </xf>
    <xf numFmtId="1" fontId="24" fillId="8" borderId="7" xfId="0" applyNumberFormat="1" applyFont="1" applyFill="1" applyBorder="1" applyProtection="1">
      <protection locked="0"/>
    </xf>
    <xf numFmtId="1" fontId="5" fillId="0" borderId="9" xfId="0" applyNumberFormat="1" applyFont="1" applyBorder="1" applyAlignment="1" applyProtection="1">
      <alignment horizontal="center"/>
      <protection locked="0"/>
    </xf>
    <xf numFmtId="1" fontId="17" fillId="3" borderId="5" xfId="0" applyNumberFormat="1" applyFont="1" applyFill="1" applyBorder="1" applyAlignment="1" applyProtection="1">
      <alignment horizontal="center"/>
      <protection locked="0"/>
    </xf>
    <xf numFmtId="1" fontId="17" fillId="3" borderId="6" xfId="0" applyNumberFormat="1" applyFont="1" applyFill="1" applyBorder="1" applyAlignment="1" applyProtection="1">
      <alignment horizontal="center"/>
      <protection locked="0"/>
    </xf>
    <xf numFmtId="1" fontId="17" fillId="3" borderId="7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Border="1"/>
    <xf numFmtId="0" fontId="21" fillId="0" borderId="20" xfId="0" applyFont="1" applyBorder="1" applyAlignment="1">
      <alignment horizontal="left"/>
    </xf>
    <xf numFmtId="0" fontId="31" fillId="8" borderId="20" xfId="0" applyFont="1" applyFill="1" applyBorder="1"/>
    <xf numFmtId="0" fontId="32" fillId="0" borderId="11" xfId="0" applyFont="1" applyBorder="1"/>
    <xf numFmtId="0" fontId="32" fillId="0" borderId="20" xfId="0" applyFont="1" applyBorder="1"/>
    <xf numFmtId="0" fontId="29" fillId="3" borderId="9" xfId="0" applyFont="1" applyFill="1" applyBorder="1"/>
    <xf numFmtId="0" fontId="19" fillId="3" borderId="11" xfId="0" applyFont="1" applyFill="1" applyBorder="1" applyAlignment="1">
      <alignment horizontal="left"/>
    </xf>
    <xf numFmtId="0" fontId="21" fillId="0" borderId="0" xfId="0" applyFont="1"/>
    <xf numFmtId="0" fontId="33" fillId="8" borderId="21" xfId="0" applyFont="1" applyFill="1" applyBorder="1" applyAlignment="1">
      <alignment horizontal="left"/>
    </xf>
    <xf numFmtId="0" fontId="33" fillId="8" borderId="20" xfId="0" applyFont="1" applyFill="1" applyBorder="1" applyAlignment="1">
      <alignment horizontal="left"/>
    </xf>
    <xf numFmtId="0" fontId="21" fillId="0" borderId="20" xfId="0" applyFont="1" applyBorder="1"/>
    <xf numFmtId="0" fontId="21" fillId="0" borderId="0" xfId="0" applyFont="1" applyFill="1"/>
    <xf numFmtId="0" fontId="21" fillId="0" borderId="20" xfId="0" applyFont="1" applyFill="1" applyBorder="1" applyAlignment="1">
      <alignment horizontal="left"/>
    </xf>
    <xf numFmtId="0" fontId="29" fillId="3" borderId="7" xfId="0" applyFont="1" applyFill="1" applyBorder="1"/>
    <xf numFmtId="0" fontId="34" fillId="0" borderId="7" xfId="0" applyFont="1" applyBorder="1"/>
    <xf numFmtId="0" fontId="0" fillId="0" borderId="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9" fillId="4" borderId="5" xfId="0" applyNumberFormat="1" applyFont="1" applyFill="1" applyBorder="1" applyAlignment="1" applyProtection="1">
      <alignment horizontal="center"/>
      <protection locked="0"/>
    </xf>
    <xf numFmtId="1" fontId="19" fillId="4" borderId="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23" fillId="0" borderId="1" xfId="0" applyNumberFormat="1" applyFont="1" applyBorder="1" applyAlignment="1" applyProtection="1">
      <alignment horizontal="center"/>
      <protection locked="0"/>
    </xf>
    <xf numFmtId="1" fontId="23" fillId="0" borderId="7" xfId="0" applyNumberFormat="1" applyFont="1" applyBorder="1" applyAlignment="1" applyProtection="1">
      <alignment horizontal="center"/>
      <protection locked="0"/>
    </xf>
    <xf numFmtId="1" fontId="21" fillId="0" borderId="1" xfId="0" applyNumberFormat="1" applyFont="1" applyBorder="1" applyAlignment="1" applyProtection="1">
      <alignment horizontal="center"/>
      <protection locked="0"/>
    </xf>
    <xf numFmtId="1" fontId="21" fillId="0" borderId="7" xfId="0" applyNumberFormat="1" applyFont="1" applyBorder="1" applyAlignment="1" applyProtection="1">
      <alignment horizontal="center"/>
      <protection locked="0"/>
    </xf>
    <xf numFmtId="1" fontId="23" fillId="0" borderId="5" xfId="0" applyNumberFormat="1" applyFont="1" applyBorder="1" applyAlignment="1" applyProtection="1">
      <alignment horizontal="center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" fontId="21" fillId="0" borderId="1" xfId="0" applyNumberFormat="1" applyFont="1" applyBorder="1" applyAlignment="1" applyProtection="1">
      <alignment horizontal="left"/>
      <protection locked="0"/>
    </xf>
    <xf numFmtId="0" fontId="17" fillId="4" borderId="8" xfId="0" applyFont="1" applyFill="1" applyBorder="1" applyProtection="1"/>
    <xf numFmtId="0" fontId="19" fillId="4" borderId="9" xfId="0" applyFont="1" applyFill="1" applyBorder="1" applyProtection="1"/>
    <xf numFmtId="0" fontId="5" fillId="0" borderId="0" xfId="0" applyFont="1" applyProtection="1"/>
    <xf numFmtId="164" fontId="5" fillId="0" borderId="3" xfId="0" applyNumberFormat="1" applyFont="1" applyBorder="1" applyAlignment="1" applyProtection="1">
      <alignment horizontal="center"/>
    </xf>
    <xf numFmtId="0" fontId="1" fillId="0" borderId="5" xfId="0" applyFont="1" applyBorder="1" applyProtection="1"/>
    <xf numFmtId="0" fontId="21" fillId="0" borderId="20" xfId="0" applyFont="1" applyBorder="1" applyProtection="1"/>
    <xf numFmtId="164" fontId="5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" fillId="0" borderId="0" xfId="0" applyFont="1" applyBorder="1" applyProtection="1"/>
    <xf numFmtId="164" fontId="0" fillId="0" borderId="0" xfId="0" applyNumberFormat="1" applyFont="1" applyProtection="1"/>
    <xf numFmtId="0" fontId="0" fillId="0" borderId="1" xfId="0" applyBorder="1" applyProtection="1"/>
    <xf numFmtId="0" fontId="22" fillId="0" borderId="1" xfId="0" applyFont="1" applyBorder="1" applyProtection="1"/>
    <xf numFmtId="164" fontId="0" fillId="0" borderId="1" xfId="0" applyNumberFormat="1" applyFont="1" applyBorder="1" applyProtection="1"/>
    <xf numFmtId="164" fontId="0" fillId="0" borderId="0" xfId="0" applyNumberFormat="1" applyFont="1" applyBorder="1" applyProtection="1"/>
    <xf numFmtId="0" fontId="1" fillId="0" borderId="5" xfId="0" applyFont="1" applyBorder="1" applyAlignment="1" applyProtection="1">
      <alignment horizontal="left"/>
    </xf>
    <xf numFmtId="0" fontId="22" fillId="0" borderId="7" xfId="0" applyFont="1" applyBorder="1" applyProtection="1"/>
    <xf numFmtId="0" fontId="18" fillId="0" borderId="0" xfId="0" applyFont="1" applyBorder="1" applyProtection="1"/>
    <xf numFmtId="0" fontId="17" fillId="4" borderId="5" xfId="0" applyFont="1" applyFill="1" applyBorder="1" applyProtection="1"/>
    <xf numFmtId="0" fontId="19" fillId="4" borderId="7" xfId="0" applyFont="1" applyFill="1" applyBorder="1" applyProtection="1"/>
    <xf numFmtId="0" fontId="21" fillId="0" borderId="7" xfId="0" applyFont="1" applyBorder="1" applyProtection="1"/>
    <xf numFmtId="0" fontId="23" fillId="0" borderId="1" xfId="0" applyFont="1" applyBorder="1" applyProtection="1"/>
    <xf numFmtId="0" fontId="23" fillId="0" borderId="7" xfId="0" applyFont="1" applyBorder="1" applyProtection="1"/>
    <xf numFmtId="0" fontId="23" fillId="0" borderId="4" xfId="0" applyFont="1" applyBorder="1" applyProtection="1"/>
    <xf numFmtId="0" fontId="23" fillId="0" borderId="11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2" fillId="0" borderId="7" xfId="0" applyFont="1" applyFill="1" applyBorder="1" applyProtection="1"/>
    <xf numFmtId="0" fontId="1" fillId="0" borderId="5" xfId="0" applyFont="1" applyFill="1" applyBorder="1" applyProtection="1"/>
    <xf numFmtId="0" fontId="18" fillId="0" borderId="0" xfId="0" applyFont="1" applyFill="1" applyBorder="1" applyProtection="1"/>
    <xf numFmtId="0" fontId="19" fillId="0" borderId="7" xfId="0" applyFont="1" applyFill="1" applyBorder="1" applyProtection="1"/>
    <xf numFmtId="0" fontId="24" fillId="6" borderId="5" xfId="0" applyFont="1" applyFill="1" applyBorder="1" applyProtection="1"/>
    <xf numFmtId="0" fontId="33" fillId="6" borderId="20" xfId="0" applyFont="1" applyFill="1" applyBorder="1" applyProtection="1"/>
    <xf numFmtId="0" fontId="0" fillId="0" borderId="0" xfId="0" applyFont="1" applyBorder="1" applyProtection="1"/>
    <xf numFmtId="0" fontId="5" fillId="0" borderId="0" xfId="0" applyFont="1" applyBorder="1" applyProtection="1"/>
    <xf numFmtId="0" fontId="30" fillId="4" borderId="10" xfId="0" applyFont="1" applyFill="1" applyBorder="1" applyProtection="1"/>
    <xf numFmtId="0" fontId="19" fillId="4" borderId="11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0" fillId="0" borderId="1" xfId="0" applyNumberFormat="1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3" fillId="0" borderId="0" xfId="0" applyFont="1" applyProtection="1"/>
    <xf numFmtId="0" fontId="13" fillId="0" borderId="4" xfId="0" applyFont="1" applyBorder="1" applyAlignment="1" applyProtection="1">
      <alignment horizontal="left"/>
    </xf>
    <xf numFmtId="0" fontId="0" fillId="0" borderId="0" xfId="0" applyFont="1" applyProtection="1">
      <protection locked="0"/>
    </xf>
    <xf numFmtId="0" fontId="8" fillId="0" borderId="0" xfId="0" applyFont="1" applyProtection="1"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7" fillId="2" borderId="8" xfId="0" applyFont="1" applyFill="1" applyBorder="1" applyProtection="1">
      <protection locked="0"/>
    </xf>
    <xf numFmtId="0" fontId="27" fillId="2" borderId="13" xfId="0" applyFont="1" applyFill="1" applyBorder="1" applyProtection="1">
      <protection locked="0"/>
    </xf>
    <xf numFmtId="0" fontId="27" fillId="2" borderId="9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27" fillId="2" borderId="10" xfId="0" applyFont="1" applyFill="1" applyBorder="1" applyProtection="1">
      <protection locked="0"/>
    </xf>
    <xf numFmtId="0" fontId="27" fillId="2" borderId="12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1" fontId="19" fillId="3" borderId="1" xfId="0" quotePrefix="1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Protection="1"/>
    <xf numFmtId="0" fontId="8" fillId="0" borderId="0" xfId="0" applyFont="1" applyProtection="1"/>
    <xf numFmtId="1" fontId="10" fillId="0" borderId="0" xfId="0" applyNumberFormat="1" applyFont="1" applyProtection="1"/>
    <xf numFmtId="1" fontId="11" fillId="0" borderId="0" xfId="0" applyNumberFormat="1" applyFont="1" applyProtection="1"/>
    <xf numFmtId="164" fontId="11" fillId="0" borderId="0" xfId="0" applyNumberFormat="1" applyFont="1" applyProtection="1"/>
    <xf numFmtId="164" fontId="16" fillId="0" borderId="17" xfId="0" applyNumberFormat="1" applyFont="1" applyBorder="1" applyProtection="1"/>
    <xf numFmtId="1" fontId="8" fillId="0" borderId="0" xfId="0" applyNumberFormat="1" applyFont="1" applyProtection="1"/>
    <xf numFmtId="164" fontId="8" fillId="0" borderId="0" xfId="0" applyNumberFormat="1" applyFont="1" applyProtection="1"/>
    <xf numFmtId="1" fontId="18" fillId="0" borderId="3" xfId="0" applyNumberFormat="1" applyFont="1" applyFill="1" applyBorder="1" applyAlignment="1" applyProtection="1">
      <alignment horizontal="center"/>
    </xf>
    <xf numFmtId="164" fontId="18" fillId="0" borderId="3" xfId="0" applyNumberFormat="1" applyFont="1" applyFill="1" applyBorder="1" applyAlignment="1" applyProtection="1">
      <alignment horizontal="center"/>
    </xf>
    <xf numFmtId="1" fontId="20" fillId="0" borderId="4" xfId="0" applyNumberFormat="1" applyFont="1" applyFill="1" applyBorder="1" applyProtection="1"/>
    <xf numFmtId="164" fontId="17" fillId="0" borderId="4" xfId="0" applyNumberFormat="1" applyFont="1" applyFill="1" applyBorder="1" applyProtection="1"/>
    <xf numFmtId="1" fontId="5" fillId="0" borderId="3" xfId="0" applyNumberFormat="1" applyFont="1" applyBorder="1" applyAlignment="1" applyProtection="1">
      <alignment horizontal="center"/>
    </xf>
    <xf numFmtId="1" fontId="5" fillId="0" borderId="4" xfId="0" applyNumberFormat="1" applyFont="1" applyBorder="1" applyProtection="1"/>
    <xf numFmtId="164" fontId="5" fillId="0" borderId="4" xfId="0" applyNumberFormat="1" applyFont="1" applyBorder="1" applyProtection="1"/>
    <xf numFmtId="1" fontId="0" fillId="0" borderId="1" xfId="0" applyNumberFormat="1" applyFont="1" applyBorder="1" applyProtection="1"/>
    <xf numFmtId="1" fontId="0" fillId="0" borderId="0" xfId="0" applyNumberFormat="1" applyFont="1" applyBorder="1" applyProtection="1"/>
    <xf numFmtId="1" fontId="18" fillId="0" borderId="1" xfId="0" applyNumberFormat="1" applyFont="1" applyFill="1" applyBorder="1" applyAlignment="1" applyProtection="1">
      <alignment horizontal="center"/>
    </xf>
    <xf numFmtId="164" fontId="18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Border="1" applyAlignment="1" applyProtection="1">
      <alignment horizontal="center"/>
    </xf>
    <xf numFmtId="164" fontId="18" fillId="0" borderId="7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164" fontId="0" fillId="0" borderId="0" xfId="0" applyNumberFormat="1" applyProtection="1"/>
    <xf numFmtId="1" fontId="5" fillId="0" borderId="0" xfId="0" applyNumberFormat="1" applyFont="1" applyBorder="1" applyAlignment="1" applyProtection="1">
      <alignment horizontal="right"/>
    </xf>
    <xf numFmtId="164" fontId="5" fillId="0" borderId="1" xfId="0" applyNumberFormat="1" applyFont="1" applyBorder="1" applyProtection="1"/>
    <xf numFmtId="164" fontId="5" fillId="0" borderId="1" xfId="0" applyNumberFormat="1" applyFont="1" applyBorder="1" applyAlignment="1" applyProtection="1">
      <alignment horizontal="right"/>
    </xf>
    <xf numFmtId="164" fontId="5" fillId="0" borderId="1" xfId="0" quotePrefix="1" applyNumberFormat="1" applyFont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right"/>
    </xf>
    <xf numFmtId="164" fontId="7" fillId="0" borderId="2" xfId="0" applyNumberFormat="1" applyFont="1" applyBorder="1" applyProtection="1"/>
    <xf numFmtId="1" fontId="23" fillId="0" borderId="1" xfId="0" applyNumberFormat="1" applyFont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9" fontId="35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1" fontId="27" fillId="0" borderId="3" xfId="0" applyNumberFormat="1" applyFont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0" fillId="0" borderId="1" xfId="0" applyFont="1" applyBorder="1" applyProtection="1"/>
    <xf numFmtId="1" fontId="26" fillId="0" borderId="16" xfId="0" applyNumberFormat="1" applyFont="1" applyBorder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0" fontId="27" fillId="2" borderId="14" xfId="0" applyFont="1" applyFill="1" applyBorder="1" applyProtection="1">
      <protection locked="0"/>
    </xf>
    <xf numFmtId="0" fontId="1" fillId="0" borderId="20" xfId="0" applyFont="1" applyBorder="1" applyAlignment="1">
      <alignment horizontal="left"/>
    </xf>
    <xf numFmtId="0" fontId="23" fillId="0" borderId="1" xfId="0" applyFont="1" applyBorder="1"/>
    <xf numFmtId="0" fontId="13" fillId="0" borderId="1" xfId="0" applyNumberFormat="1" applyFont="1" applyBorder="1" applyAlignment="1">
      <alignment horizontal="left"/>
    </xf>
    <xf numFmtId="1" fontId="33" fillId="8" borderId="1" xfId="0" applyNumberFormat="1" applyFont="1" applyFill="1" applyBorder="1" applyAlignment="1" applyProtection="1">
      <alignment horizontal="center"/>
      <protection locked="0"/>
    </xf>
    <xf numFmtId="1" fontId="19" fillId="4" borderId="1" xfId="0" quotePrefix="1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0" fillId="0" borderId="0" xfId="0" applyNumberFormat="1" applyFont="1"/>
    <xf numFmtId="165" fontId="0" fillId="0" borderId="0" xfId="0" applyNumberFormat="1"/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Protection="1"/>
    <xf numFmtId="165" fontId="0" fillId="0" borderId="0" xfId="0" applyNumberFormat="1" applyFont="1" applyBorder="1" applyProtection="1"/>
    <xf numFmtId="165" fontId="5" fillId="0" borderId="1" xfId="0" applyNumberFormat="1" applyFont="1" applyBorder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Protection="1"/>
    <xf numFmtId="165" fontId="0" fillId="0" borderId="1" xfId="0" applyNumberFormat="1" applyFont="1" applyBorder="1" applyAlignment="1" applyProtection="1">
      <alignment horizontal="right"/>
    </xf>
    <xf numFmtId="1" fontId="17" fillId="3" borderId="5" xfId="0" applyNumberFormat="1" applyFont="1" applyFill="1" applyBorder="1" applyAlignment="1" applyProtection="1">
      <alignment horizontal="center"/>
      <protection locked="0"/>
    </xf>
    <xf numFmtId="1" fontId="17" fillId="3" borderId="6" xfId="0" applyNumberFormat="1" applyFont="1" applyFill="1" applyBorder="1" applyAlignment="1" applyProtection="1">
      <alignment horizontal="center"/>
      <protection locked="0"/>
    </xf>
    <xf numFmtId="1" fontId="17" fillId="3" borderId="7" xfId="0" applyNumberFormat="1" applyFont="1" applyFill="1" applyBorder="1" applyAlignment="1" applyProtection="1">
      <alignment horizontal="center"/>
      <protection locked="0"/>
    </xf>
  </cellXfs>
  <cellStyles count="11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/>
    <cellStyle name="Normal" xfId="0" builtinId="0"/>
    <cellStyle name="Standaard 2" xfId="40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412751</xdr:colOff>
      <xdr:row>0</xdr:row>
      <xdr:rowOff>63501</xdr:rowOff>
    </xdr:from>
    <xdr:to>
      <xdr:col>1</xdr:col>
      <xdr:colOff>3651250</xdr:colOff>
      <xdr:row>6</xdr:row>
      <xdr:rowOff>33023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1" y="63501"/>
          <a:ext cx="3905249" cy="1255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79376</xdr:rowOff>
    </xdr:from>
    <xdr:to>
      <xdr:col>1</xdr:col>
      <xdr:colOff>3615541</xdr:colOff>
      <xdr:row>6</xdr:row>
      <xdr:rowOff>31750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9376"/>
          <a:ext cx="3901291" cy="1254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396878</xdr:colOff>
      <xdr:row>0</xdr:row>
      <xdr:rowOff>63502</xdr:rowOff>
    </xdr:from>
    <xdr:to>
      <xdr:col>1</xdr:col>
      <xdr:colOff>3651251</xdr:colOff>
      <xdr:row>6</xdr:row>
      <xdr:rowOff>27355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8" y="63502"/>
          <a:ext cx="3936998" cy="1265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2:X361"/>
  <sheetViews>
    <sheetView showGridLines="0" tabSelected="1" zoomScale="80" zoomScaleNormal="80" zoomScalePageLayoutView="80" workbookViewId="0">
      <selection activeCell="B23" sqref="B23"/>
    </sheetView>
  </sheetViews>
  <sheetFormatPr defaultColWidth="10.875" defaultRowHeight="15.75" x14ac:dyDescent="0.25"/>
  <cols>
    <col min="1" max="1" width="8.875" style="36" customWidth="1"/>
    <col min="2" max="2" width="59" style="36" customWidth="1"/>
    <col min="3" max="3" width="1.625" style="36" customWidth="1"/>
    <col min="4" max="4" width="10.5" style="76" customWidth="1"/>
    <col min="5" max="5" width="1.625" style="36" customWidth="1"/>
    <col min="6" max="16" width="8.5" style="77" customWidth="1"/>
    <col min="17" max="17" width="1.625" style="264" customWidth="1"/>
    <col min="18" max="18" width="8.625" style="264" bestFit="1" customWidth="1"/>
    <col min="19" max="19" width="10" style="268" customWidth="1"/>
    <col min="20" max="20" width="9.875" style="268" bestFit="1" customWidth="1"/>
    <col min="21" max="21" width="1.625" style="36" customWidth="1"/>
    <col min="22" max="22" width="10.375" style="78" customWidth="1"/>
    <col min="23" max="23" width="11.625" style="76" customWidth="1"/>
    <col min="24" max="24" width="10.875" style="36" customWidth="1"/>
    <col min="25" max="16384" width="10.875" style="36"/>
  </cols>
  <sheetData>
    <row r="2" spans="1:23" s="22" customFormat="1" ht="18" customHeight="1" x14ac:dyDescent="0.3">
      <c r="D2" s="21" t="s">
        <v>34</v>
      </c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65"/>
      <c r="R2" s="265"/>
      <c r="S2" s="268"/>
      <c r="T2" s="268"/>
    </row>
    <row r="3" spans="1:23" s="22" customFormat="1" ht="18" customHeight="1" x14ac:dyDescent="0.3">
      <c r="D3" s="21" t="s">
        <v>35</v>
      </c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65"/>
      <c r="R3" s="265"/>
      <c r="S3" s="268"/>
      <c r="T3" s="268"/>
    </row>
    <row r="4" spans="1:23" s="22" customFormat="1" ht="18" customHeight="1" x14ac:dyDescent="0.3">
      <c r="D4" s="21" t="s">
        <v>37</v>
      </c>
      <c r="E4" s="36"/>
      <c r="F4" s="151"/>
      <c r="G4" s="37"/>
      <c r="H4" s="37"/>
      <c r="I4" s="37"/>
      <c r="J4" s="37"/>
      <c r="K4" s="37"/>
      <c r="L4" s="37"/>
      <c r="M4" s="37"/>
      <c r="N4" s="37"/>
      <c r="O4" s="37"/>
      <c r="P4" s="37"/>
      <c r="Q4" s="265"/>
      <c r="R4" s="265"/>
      <c r="S4" s="268"/>
      <c r="T4" s="268"/>
    </row>
    <row r="5" spans="1:23" s="22" customFormat="1" ht="18" customHeight="1" x14ac:dyDescent="0.3">
      <c r="A5" s="25"/>
      <c r="D5" s="21" t="s">
        <v>36</v>
      </c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65"/>
      <c r="R5" s="265"/>
      <c r="S5" s="268"/>
      <c r="T5" s="268"/>
    </row>
    <row r="6" spans="1:23" s="22" customFormat="1" ht="17.25" x14ac:dyDescent="0.3">
      <c r="C6" s="26"/>
      <c r="E6" s="36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286"/>
      <c r="R6" s="286"/>
      <c r="S6" s="268"/>
      <c r="T6" s="268"/>
      <c r="U6" s="26"/>
    </row>
    <row r="7" spans="1:23" s="22" customFormat="1" ht="23.25" x14ac:dyDescent="0.35">
      <c r="A7" s="54" t="s">
        <v>648</v>
      </c>
      <c r="C7" s="26"/>
      <c r="D7" s="21" t="s">
        <v>38</v>
      </c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286"/>
      <c r="R7" s="286"/>
      <c r="S7" s="268"/>
      <c r="T7" s="268"/>
      <c r="U7" s="26"/>
      <c r="V7" s="29" t="s">
        <v>59</v>
      </c>
      <c r="W7" s="29"/>
    </row>
    <row r="8" spans="1:23" s="22" customFormat="1" ht="23.25" x14ac:dyDescent="0.35">
      <c r="A8" s="332" t="s">
        <v>726</v>
      </c>
      <c r="C8" s="26"/>
      <c r="D8" s="21" t="s">
        <v>39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86"/>
      <c r="R8" s="286"/>
      <c r="S8" s="268"/>
      <c r="T8" s="268"/>
      <c r="U8" s="26"/>
      <c r="V8" s="30" t="s">
        <v>60</v>
      </c>
      <c r="W8" s="31">
        <f>W339</f>
        <v>0</v>
      </c>
    </row>
    <row r="9" spans="1:23" s="22" customFormat="1" ht="18" customHeight="1" x14ac:dyDescent="0.3">
      <c r="C9" s="26"/>
      <c r="D9" s="21" t="s">
        <v>40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86"/>
      <c r="R9" s="286"/>
      <c r="S9" s="268"/>
      <c r="T9" s="268"/>
      <c r="U9" s="26"/>
      <c r="V9" s="30" t="s">
        <v>61</v>
      </c>
      <c r="W9" s="31">
        <f>'Ladies Order Form'!U271</f>
        <v>0</v>
      </c>
    </row>
    <row r="10" spans="1:23" s="22" customFormat="1" ht="18" customHeight="1" x14ac:dyDescent="0.3">
      <c r="A10" s="10" t="s">
        <v>182</v>
      </c>
      <c r="B10" s="37"/>
      <c r="C10" s="26"/>
      <c r="D10" s="21" t="s">
        <v>41</v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86"/>
      <c r="R10" s="286"/>
      <c r="S10" s="268"/>
      <c r="T10" s="268"/>
      <c r="U10" s="26"/>
      <c r="V10" s="30" t="s">
        <v>62</v>
      </c>
      <c r="W10" s="31">
        <f>'Kids Order Form'!S339</f>
        <v>0</v>
      </c>
    </row>
    <row r="11" spans="1:23" s="22" customFormat="1" ht="19.5" thickBot="1" x14ac:dyDescent="0.35">
      <c r="A11" s="21" t="s">
        <v>181</v>
      </c>
      <c r="B11" s="37"/>
      <c r="C11" s="26"/>
      <c r="E11" s="36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286"/>
      <c r="R11" s="286"/>
      <c r="S11" s="268"/>
      <c r="T11" s="268"/>
      <c r="U11" s="26"/>
      <c r="V11" s="30"/>
      <c r="W11" s="55">
        <f>SUM(W8:W10)</f>
        <v>0</v>
      </c>
    </row>
    <row r="12" spans="1:23" s="22" customFormat="1" ht="18" customHeight="1" thickTop="1" x14ac:dyDescent="0.3">
      <c r="B12" s="37"/>
      <c r="C12" s="26"/>
      <c r="D12" s="21" t="s">
        <v>42</v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286"/>
      <c r="R12" s="286"/>
      <c r="S12" s="268"/>
      <c r="T12" s="268"/>
      <c r="U12" s="26"/>
      <c r="V12" s="23"/>
      <c r="W12" s="24"/>
    </row>
    <row r="13" spans="1:23" s="22" customFormat="1" ht="18" customHeight="1" x14ac:dyDescent="0.3">
      <c r="A13" s="10" t="s">
        <v>132</v>
      </c>
      <c r="B13" s="37"/>
      <c r="C13" s="26"/>
      <c r="D13" s="21" t="s">
        <v>39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286"/>
      <c r="R13" s="286"/>
      <c r="S13" s="268"/>
      <c r="T13" s="268"/>
      <c r="U13" s="26"/>
      <c r="V13" s="23"/>
      <c r="W13" s="24"/>
    </row>
    <row r="14" spans="1:23" s="22" customFormat="1" ht="18" customHeight="1" x14ac:dyDescent="0.3">
      <c r="C14" s="26"/>
      <c r="D14" s="21" t="s">
        <v>40</v>
      </c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86"/>
      <c r="R14" s="286"/>
      <c r="S14" s="268"/>
      <c r="T14" s="268"/>
      <c r="U14" s="26"/>
      <c r="V14" s="23"/>
      <c r="W14" s="24"/>
    </row>
    <row r="15" spans="1:23" s="22" customFormat="1" ht="18" customHeight="1" x14ac:dyDescent="0.3">
      <c r="C15" s="26"/>
      <c r="D15" s="21" t="s">
        <v>41</v>
      </c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86"/>
      <c r="R15" s="286"/>
      <c r="S15" s="268"/>
      <c r="T15" s="268"/>
      <c r="U15" s="26"/>
      <c r="V15" s="23"/>
      <c r="W15" s="24"/>
    </row>
    <row r="16" spans="1:23" s="22" customFormat="1" ht="17.25" x14ac:dyDescent="0.3">
      <c r="B16" s="21"/>
      <c r="C16" s="26"/>
      <c r="D16" s="27"/>
      <c r="E16" s="28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86"/>
      <c r="R16" s="286"/>
      <c r="S16" s="268"/>
      <c r="T16" s="268"/>
      <c r="U16" s="26"/>
      <c r="V16" s="23"/>
      <c r="W16" s="24"/>
    </row>
    <row r="17" spans="1:24" s="22" customFormat="1" ht="18.75" x14ac:dyDescent="0.3">
      <c r="A17" s="56" t="s">
        <v>484</v>
      </c>
      <c r="B17" s="57"/>
      <c r="C17" s="10"/>
      <c r="D17" s="58" t="s">
        <v>12</v>
      </c>
      <c r="E17" s="28"/>
      <c r="F17" s="370" t="s">
        <v>487</v>
      </c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34"/>
      <c r="R17" s="370" t="s">
        <v>124</v>
      </c>
      <c r="S17" s="371"/>
      <c r="T17" s="371"/>
      <c r="U17" s="26"/>
      <c r="V17" s="62" t="s">
        <v>45</v>
      </c>
      <c r="W17" s="63" t="s">
        <v>1</v>
      </c>
    </row>
    <row r="18" spans="1:24" s="22" customFormat="1" ht="18.75" x14ac:dyDescent="0.3">
      <c r="A18" s="64" t="s">
        <v>485</v>
      </c>
      <c r="B18" s="65" t="s">
        <v>486</v>
      </c>
      <c r="C18" s="10"/>
      <c r="D18" s="66" t="s">
        <v>13</v>
      </c>
      <c r="E18" s="28"/>
      <c r="F18" s="67" t="s">
        <v>187</v>
      </c>
      <c r="G18" s="67" t="s">
        <v>80</v>
      </c>
      <c r="H18" s="67" t="s">
        <v>81</v>
      </c>
      <c r="I18" s="67" t="s">
        <v>82</v>
      </c>
      <c r="J18" s="67" t="s">
        <v>83</v>
      </c>
      <c r="K18" s="67" t="s">
        <v>84</v>
      </c>
      <c r="L18" s="67" t="s">
        <v>85</v>
      </c>
      <c r="M18" s="67">
        <v>7</v>
      </c>
      <c r="N18" s="67" t="s">
        <v>86</v>
      </c>
      <c r="O18" s="67">
        <v>9</v>
      </c>
      <c r="P18" s="67" t="s">
        <v>87</v>
      </c>
      <c r="Q18" s="34"/>
      <c r="R18" s="287" t="s">
        <v>188</v>
      </c>
      <c r="S18" s="287" t="s">
        <v>189</v>
      </c>
      <c r="T18" s="287" t="s">
        <v>88</v>
      </c>
      <c r="U18" s="26"/>
      <c r="V18" s="68"/>
      <c r="W18" s="69"/>
    </row>
    <row r="19" spans="1:24" s="10" customFormat="1" ht="9" customHeight="1" x14ac:dyDescent="0.3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97"/>
      <c r="S19" s="97"/>
      <c r="T19" s="97"/>
    </row>
    <row r="20" spans="1:24" s="10" customFormat="1" ht="18.75" x14ac:dyDescent="0.3">
      <c r="A20" s="56" t="s">
        <v>105</v>
      </c>
      <c r="B20" s="161"/>
      <c r="D20" s="58" t="s">
        <v>12</v>
      </c>
      <c r="F20" s="370" t="s">
        <v>487</v>
      </c>
      <c r="G20" s="371"/>
      <c r="H20" s="371"/>
      <c r="I20" s="371"/>
      <c r="J20" s="371"/>
      <c r="K20" s="371"/>
      <c r="L20" s="371"/>
      <c r="M20" s="371"/>
      <c r="N20" s="371"/>
      <c r="O20" s="371"/>
      <c r="P20" s="372"/>
      <c r="Q20" s="34"/>
      <c r="R20" s="287" t="s">
        <v>188</v>
      </c>
      <c r="S20" s="287" t="s">
        <v>189</v>
      </c>
      <c r="T20" s="287" t="s">
        <v>88</v>
      </c>
      <c r="V20" s="70" t="s">
        <v>45</v>
      </c>
      <c r="W20" s="58" t="s">
        <v>1</v>
      </c>
    </row>
    <row r="21" spans="1:24" s="10" customFormat="1" ht="18.75" x14ac:dyDescent="0.3">
      <c r="A21" s="71" t="s">
        <v>572</v>
      </c>
      <c r="B21" s="131"/>
      <c r="D21" s="66" t="s">
        <v>13</v>
      </c>
      <c r="F21" s="72" t="s">
        <v>187</v>
      </c>
      <c r="G21" s="72" t="s">
        <v>80</v>
      </c>
      <c r="H21" s="72" t="s">
        <v>81</v>
      </c>
      <c r="I21" s="72" t="s">
        <v>82</v>
      </c>
      <c r="J21" s="72" t="s">
        <v>83</v>
      </c>
      <c r="K21" s="72" t="s">
        <v>84</v>
      </c>
      <c r="L21" s="72" t="s">
        <v>85</v>
      </c>
      <c r="M21" s="72">
        <v>7</v>
      </c>
      <c r="N21" s="72" t="s">
        <v>86</v>
      </c>
      <c r="O21" s="72">
        <v>9</v>
      </c>
      <c r="P21" s="72" t="s">
        <v>87</v>
      </c>
      <c r="Q21" s="34"/>
      <c r="R21" s="266" t="s">
        <v>45</v>
      </c>
      <c r="S21" s="266" t="s">
        <v>45</v>
      </c>
      <c r="T21" s="266" t="s">
        <v>45</v>
      </c>
      <c r="V21" s="73"/>
      <c r="W21" s="74"/>
    </row>
    <row r="22" spans="1:24" ht="9" customHeight="1" x14ac:dyDescent="0.25">
      <c r="A22" s="162"/>
      <c r="B22" s="41"/>
      <c r="C22" s="2"/>
      <c r="E22" s="2"/>
      <c r="Q22" s="267"/>
      <c r="R22" s="77"/>
      <c r="S22" s="77"/>
      <c r="T22" s="77"/>
      <c r="U22" s="2"/>
    </row>
    <row r="23" spans="1:24" x14ac:dyDescent="0.25">
      <c r="A23" s="163">
        <v>51380</v>
      </c>
      <c r="B23" s="123" t="s">
        <v>573</v>
      </c>
      <c r="C23" s="2"/>
      <c r="D23" s="355">
        <v>32</v>
      </c>
      <c r="E23" s="2"/>
      <c r="F23" s="164"/>
      <c r="G23" s="115"/>
      <c r="H23" s="80"/>
      <c r="I23" s="80"/>
      <c r="J23" s="80"/>
      <c r="K23" s="80"/>
      <c r="L23" s="80"/>
      <c r="M23" s="80"/>
      <c r="N23" s="80"/>
      <c r="O23" s="80"/>
      <c r="P23" s="80"/>
      <c r="Q23" s="267"/>
      <c r="R23" s="80"/>
      <c r="S23" s="80"/>
      <c r="T23" s="80"/>
      <c r="U23" s="2"/>
      <c r="V23" s="81">
        <f t="shared" ref="V23:V32" si="0">SUM(F23:P23)</f>
        <v>0</v>
      </c>
      <c r="W23" s="79">
        <f t="shared" ref="W23:W32" si="1">(V23*D23)+(R23*$D$333)+(S23*$D$329)+(T23*$D$330)</f>
        <v>0</v>
      </c>
      <c r="X23" s="82"/>
    </row>
    <row r="24" spans="1:24" x14ac:dyDescent="0.25">
      <c r="A24" s="163" t="s">
        <v>574</v>
      </c>
      <c r="B24" s="123" t="s">
        <v>575</v>
      </c>
      <c r="C24" s="2"/>
      <c r="D24" s="355">
        <v>35</v>
      </c>
      <c r="E24" s="2"/>
      <c r="F24" s="114"/>
      <c r="G24" s="115"/>
      <c r="H24" s="80"/>
      <c r="I24" s="80"/>
      <c r="J24" s="80"/>
      <c r="K24" s="80"/>
      <c r="L24" s="80"/>
      <c r="M24" s="80"/>
      <c r="N24" s="80"/>
      <c r="O24" s="80"/>
      <c r="P24" s="80"/>
      <c r="Q24" s="267"/>
      <c r="R24" s="80"/>
      <c r="S24" s="80"/>
      <c r="T24" s="80"/>
      <c r="U24" s="2"/>
      <c r="V24" s="81">
        <f t="shared" si="0"/>
        <v>0</v>
      </c>
      <c r="W24" s="79">
        <f t="shared" si="1"/>
        <v>0</v>
      </c>
    </row>
    <row r="25" spans="1:24" x14ac:dyDescent="0.25">
      <c r="A25" s="163">
        <v>51340</v>
      </c>
      <c r="B25" s="123" t="s">
        <v>89</v>
      </c>
      <c r="C25" s="2"/>
      <c r="D25" s="355">
        <v>35</v>
      </c>
      <c r="E25" s="2"/>
      <c r="F25" s="114"/>
      <c r="G25" s="115"/>
      <c r="H25" s="80"/>
      <c r="I25" s="80"/>
      <c r="J25" s="80"/>
      <c r="K25" s="80"/>
      <c r="L25" s="80"/>
      <c r="M25" s="80"/>
      <c r="N25" s="80"/>
      <c r="O25" s="80"/>
      <c r="P25" s="80"/>
      <c r="Q25" s="267"/>
      <c r="R25" s="80"/>
      <c r="S25" s="80"/>
      <c r="T25" s="80"/>
      <c r="U25" s="2"/>
      <c r="V25" s="81">
        <f t="shared" si="0"/>
        <v>0</v>
      </c>
      <c r="W25" s="79">
        <f t="shared" si="1"/>
        <v>0</v>
      </c>
      <c r="X25" s="82"/>
    </row>
    <row r="26" spans="1:24" x14ac:dyDescent="0.25">
      <c r="A26" s="163" t="s">
        <v>496</v>
      </c>
      <c r="B26" s="123" t="s">
        <v>90</v>
      </c>
      <c r="C26" s="2"/>
      <c r="D26" s="355">
        <v>38</v>
      </c>
      <c r="E26" s="2"/>
      <c r="F26" s="114"/>
      <c r="G26" s="115"/>
      <c r="H26" s="80"/>
      <c r="I26" s="80"/>
      <c r="J26" s="80"/>
      <c r="K26" s="80"/>
      <c r="L26" s="80"/>
      <c r="M26" s="80"/>
      <c r="N26" s="80"/>
      <c r="O26" s="80"/>
      <c r="P26" s="80"/>
      <c r="Q26" s="267"/>
      <c r="R26" s="80"/>
      <c r="S26" s="80"/>
      <c r="T26" s="80"/>
      <c r="U26" s="2"/>
      <c r="V26" s="81">
        <f t="shared" si="0"/>
        <v>0</v>
      </c>
      <c r="W26" s="79">
        <f t="shared" si="1"/>
        <v>0</v>
      </c>
    </row>
    <row r="27" spans="1:24" x14ac:dyDescent="0.25">
      <c r="A27" s="163">
        <v>51342</v>
      </c>
      <c r="B27" s="123" t="s">
        <v>190</v>
      </c>
      <c r="C27" s="2"/>
      <c r="D27" s="355">
        <v>45</v>
      </c>
      <c r="E27" s="2"/>
      <c r="F27" s="114"/>
      <c r="G27" s="115"/>
      <c r="H27" s="80"/>
      <c r="I27" s="80"/>
      <c r="J27" s="80"/>
      <c r="K27" s="80"/>
      <c r="L27" s="80"/>
      <c r="M27" s="80"/>
      <c r="N27" s="80"/>
      <c r="O27" s="80"/>
      <c r="P27" s="80"/>
      <c r="Q27" s="267"/>
      <c r="R27" s="80"/>
      <c r="S27" s="80"/>
      <c r="T27" s="80"/>
      <c r="U27" s="2"/>
      <c r="V27" s="81">
        <f t="shared" si="0"/>
        <v>0</v>
      </c>
      <c r="W27" s="79">
        <f t="shared" si="1"/>
        <v>0</v>
      </c>
      <c r="X27" s="82"/>
    </row>
    <row r="28" spans="1:24" x14ac:dyDescent="0.25">
      <c r="A28" s="163" t="s">
        <v>576</v>
      </c>
      <c r="B28" s="123" t="s">
        <v>577</v>
      </c>
      <c r="C28" s="2"/>
      <c r="D28" s="355">
        <v>49</v>
      </c>
      <c r="E28" s="2"/>
      <c r="F28" s="114"/>
      <c r="G28" s="115"/>
      <c r="H28" s="80"/>
      <c r="I28" s="80"/>
      <c r="J28" s="80"/>
      <c r="K28" s="80"/>
      <c r="L28" s="80"/>
      <c r="M28" s="80"/>
      <c r="N28" s="80"/>
      <c r="O28" s="80"/>
      <c r="P28" s="80"/>
      <c r="Q28" s="267"/>
      <c r="R28" s="80"/>
      <c r="S28" s="80"/>
      <c r="T28" s="80"/>
      <c r="U28" s="2"/>
      <c r="V28" s="81">
        <f t="shared" ref="V28:V30" si="2">SUM(F28:P28)</f>
        <v>0</v>
      </c>
      <c r="W28" s="79">
        <f t="shared" si="1"/>
        <v>0</v>
      </c>
      <c r="X28" s="82"/>
    </row>
    <row r="29" spans="1:24" x14ac:dyDescent="0.25">
      <c r="A29" s="163">
        <v>51369</v>
      </c>
      <c r="B29" s="123" t="s">
        <v>509</v>
      </c>
      <c r="C29" s="2"/>
      <c r="D29" s="355">
        <v>52</v>
      </c>
      <c r="E29" s="2"/>
      <c r="F29" s="114"/>
      <c r="G29" s="115"/>
      <c r="H29" s="80"/>
      <c r="I29" s="80"/>
      <c r="J29" s="80"/>
      <c r="K29" s="80"/>
      <c r="L29" s="80"/>
      <c r="M29" s="80"/>
      <c r="N29" s="80"/>
      <c r="O29" s="80"/>
      <c r="P29" s="80"/>
      <c r="Q29" s="267"/>
      <c r="R29" s="80"/>
      <c r="S29" s="80"/>
      <c r="T29" s="80"/>
      <c r="U29" s="2"/>
      <c r="V29" s="81">
        <f t="shared" si="2"/>
        <v>0</v>
      </c>
      <c r="W29" s="79">
        <f t="shared" si="1"/>
        <v>0</v>
      </c>
      <c r="X29" s="82"/>
    </row>
    <row r="30" spans="1:24" x14ac:dyDescent="0.25">
      <c r="A30" s="163" t="s">
        <v>578</v>
      </c>
      <c r="B30" s="123" t="s">
        <v>579</v>
      </c>
      <c r="C30" s="2"/>
      <c r="D30" s="355">
        <v>56</v>
      </c>
      <c r="E30" s="2"/>
      <c r="F30" s="114"/>
      <c r="G30" s="115"/>
      <c r="H30" s="80"/>
      <c r="I30" s="80"/>
      <c r="J30" s="80"/>
      <c r="K30" s="80"/>
      <c r="L30" s="80"/>
      <c r="M30" s="80"/>
      <c r="N30" s="80"/>
      <c r="O30" s="80"/>
      <c r="P30" s="80"/>
      <c r="Q30" s="267"/>
      <c r="R30" s="80"/>
      <c r="S30" s="80"/>
      <c r="T30" s="80"/>
      <c r="U30" s="2"/>
      <c r="V30" s="81">
        <f t="shared" si="2"/>
        <v>0</v>
      </c>
      <c r="W30" s="79">
        <f t="shared" si="1"/>
        <v>0</v>
      </c>
    </row>
    <row r="31" spans="1:24" x14ac:dyDescent="0.25">
      <c r="A31" s="163">
        <v>51374</v>
      </c>
      <c r="B31" s="123" t="s">
        <v>510</v>
      </c>
      <c r="C31" s="2"/>
      <c r="D31" s="355">
        <v>63</v>
      </c>
      <c r="E31" s="2"/>
      <c r="F31" s="114"/>
      <c r="G31" s="115"/>
      <c r="H31" s="80"/>
      <c r="I31" s="80"/>
      <c r="J31" s="80"/>
      <c r="K31" s="80"/>
      <c r="L31" s="80"/>
      <c r="M31" s="80"/>
      <c r="N31" s="80"/>
      <c r="O31" s="80"/>
      <c r="P31" s="80"/>
      <c r="Q31" s="267"/>
      <c r="R31" s="80"/>
      <c r="S31" s="80"/>
      <c r="T31" s="80"/>
      <c r="U31" s="2"/>
      <c r="V31" s="81">
        <f t="shared" si="0"/>
        <v>0</v>
      </c>
      <c r="W31" s="79">
        <f t="shared" si="1"/>
        <v>0</v>
      </c>
    </row>
    <row r="32" spans="1:24" x14ac:dyDescent="0.25">
      <c r="A32" s="163" t="s">
        <v>580</v>
      </c>
      <c r="B32" s="123" t="s">
        <v>581</v>
      </c>
      <c r="C32" s="2"/>
      <c r="D32" s="355">
        <v>66</v>
      </c>
      <c r="E32" s="2"/>
      <c r="F32" s="165"/>
      <c r="G32" s="115"/>
      <c r="H32" s="80"/>
      <c r="I32" s="80"/>
      <c r="J32" s="80"/>
      <c r="K32" s="80"/>
      <c r="L32" s="80"/>
      <c r="M32" s="80"/>
      <c r="N32" s="80"/>
      <c r="O32" s="80"/>
      <c r="P32" s="80"/>
      <c r="Q32" s="267"/>
      <c r="R32" s="80"/>
      <c r="S32" s="80"/>
      <c r="T32" s="80"/>
      <c r="U32" s="2"/>
      <c r="V32" s="81">
        <f t="shared" si="0"/>
        <v>0</v>
      </c>
      <c r="W32" s="79">
        <f t="shared" si="1"/>
        <v>0</v>
      </c>
    </row>
    <row r="33" spans="1:23" ht="9" customHeight="1" x14ac:dyDescent="0.25">
      <c r="A33" s="162"/>
      <c r="B33" s="199"/>
      <c r="C33" s="2"/>
      <c r="D33" s="356"/>
      <c r="E33" s="2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267"/>
      <c r="R33" s="84"/>
      <c r="S33" s="84"/>
      <c r="T33" s="84"/>
      <c r="U33" s="2"/>
      <c r="V33" s="85"/>
      <c r="W33" s="83"/>
    </row>
    <row r="34" spans="1:23" s="10" customFormat="1" ht="18.75" x14ac:dyDescent="0.3">
      <c r="A34" s="86" t="s">
        <v>191</v>
      </c>
      <c r="B34" s="193"/>
      <c r="D34" s="357" t="s">
        <v>12</v>
      </c>
      <c r="F34" s="72" t="s">
        <v>187</v>
      </c>
      <c r="G34" s="72" t="s">
        <v>80</v>
      </c>
      <c r="H34" s="72" t="s">
        <v>81</v>
      </c>
      <c r="I34" s="72" t="s">
        <v>82</v>
      </c>
      <c r="J34" s="72" t="s">
        <v>83</v>
      </c>
      <c r="K34" s="72" t="s">
        <v>84</v>
      </c>
      <c r="L34" s="72" t="s">
        <v>85</v>
      </c>
      <c r="M34" s="72">
        <v>7</v>
      </c>
      <c r="N34" s="72" t="s">
        <v>86</v>
      </c>
      <c r="O34" s="72">
        <v>9</v>
      </c>
      <c r="P34" s="72" t="s">
        <v>87</v>
      </c>
      <c r="Q34" s="269"/>
      <c r="R34" s="266" t="s">
        <v>45</v>
      </c>
      <c r="S34" s="217" t="s">
        <v>45</v>
      </c>
      <c r="T34" s="266" t="s">
        <v>45</v>
      </c>
      <c r="V34" s="88" t="s">
        <v>45</v>
      </c>
      <c r="W34" s="89" t="s">
        <v>1</v>
      </c>
    </row>
    <row r="35" spans="1:23" ht="9" customHeight="1" x14ac:dyDescent="0.25">
      <c r="A35" s="162"/>
      <c r="B35" s="199"/>
      <c r="C35" s="2"/>
      <c r="D35" s="356"/>
      <c r="E35" s="2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67"/>
      <c r="R35" s="84"/>
      <c r="S35" s="84"/>
      <c r="T35" s="84"/>
      <c r="U35" s="2"/>
      <c r="V35" s="85"/>
      <c r="W35" s="83"/>
    </row>
    <row r="36" spans="1:23" x14ac:dyDescent="0.25">
      <c r="A36" s="163">
        <v>51341</v>
      </c>
      <c r="B36" s="123" t="s">
        <v>91</v>
      </c>
      <c r="C36" s="2"/>
      <c r="D36" s="355">
        <v>39</v>
      </c>
      <c r="E36" s="2"/>
      <c r="F36" s="164"/>
      <c r="G36" s="115"/>
      <c r="H36" s="80"/>
      <c r="I36" s="80"/>
      <c r="J36" s="80"/>
      <c r="K36" s="80"/>
      <c r="L36" s="80"/>
      <c r="M36" s="80"/>
      <c r="N36" s="80"/>
      <c r="O36" s="80"/>
      <c r="P36" s="80"/>
      <c r="Q36" s="267"/>
      <c r="R36" s="80"/>
      <c r="S36" s="80"/>
      <c r="T36" s="80"/>
      <c r="U36" s="2"/>
      <c r="V36" s="81">
        <f t="shared" ref="V36:V48" si="3">SUM(F36:P36)</f>
        <v>0</v>
      </c>
      <c r="W36" s="79">
        <f t="shared" ref="W36:W46" si="4">(V36*D36)+(R36*$D$333)+(S36*$D$329)+(T36*$D$330)</f>
        <v>0</v>
      </c>
    </row>
    <row r="37" spans="1:23" x14ac:dyDescent="0.25">
      <c r="A37" s="163">
        <v>51361</v>
      </c>
      <c r="B37" s="123" t="s">
        <v>477</v>
      </c>
      <c r="C37" s="2"/>
      <c r="D37" s="355">
        <v>49</v>
      </c>
      <c r="E37" s="2"/>
      <c r="F37" s="114"/>
      <c r="G37" s="115"/>
      <c r="H37" s="80"/>
      <c r="I37" s="80"/>
      <c r="J37" s="80"/>
      <c r="K37" s="80"/>
      <c r="L37" s="80"/>
      <c r="M37" s="80"/>
      <c r="N37" s="80"/>
      <c r="O37" s="80"/>
      <c r="P37" s="80"/>
      <c r="Q37" s="267"/>
      <c r="R37" s="80"/>
      <c r="S37" s="80"/>
      <c r="T37" s="80"/>
      <c r="U37" s="2"/>
      <c r="V37" s="81">
        <f t="shared" si="3"/>
        <v>0</v>
      </c>
      <c r="W37" s="79">
        <f t="shared" si="4"/>
        <v>0</v>
      </c>
    </row>
    <row r="38" spans="1:23" x14ac:dyDescent="0.25">
      <c r="A38" s="163">
        <v>51428</v>
      </c>
      <c r="B38" s="123" t="s">
        <v>92</v>
      </c>
      <c r="C38" s="2"/>
      <c r="D38" s="355">
        <v>42</v>
      </c>
      <c r="E38" s="2"/>
      <c r="F38" s="114"/>
      <c r="G38" s="115"/>
      <c r="H38" s="80"/>
      <c r="I38" s="80"/>
      <c r="J38" s="80"/>
      <c r="K38" s="80"/>
      <c r="L38" s="80"/>
      <c r="M38" s="80"/>
      <c r="N38" s="80"/>
      <c r="O38" s="80"/>
      <c r="P38" s="80"/>
      <c r="Q38" s="267"/>
      <c r="R38" s="80"/>
      <c r="S38" s="80"/>
      <c r="T38" s="80"/>
      <c r="U38" s="2"/>
      <c r="V38" s="81">
        <f t="shared" si="3"/>
        <v>0</v>
      </c>
      <c r="W38" s="79">
        <f t="shared" si="4"/>
        <v>0</v>
      </c>
    </row>
    <row r="39" spans="1:23" x14ac:dyDescent="0.25">
      <c r="A39" s="163">
        <v>51435</v>
      </c>
      <c r="B39" s="123" t="s">
        <v>192</v>
      </c>
      <c r="C39" s="2"/>
      <c r="D39" s="355">
        <v>52</v>
      </c>
      <c r="E39" s="2"/>
      <c r="F39" s="114"/>
      <c r="G39" s="115"/>
      <c r="H39" s="80"/>
      <c r="I39" s="80"/>
      <c r="J39" s="80"/>
      <c r="K39" s="80"/>
      <c r="L39" s="80"/>
      <c r="M39" s="80"/>
      <c r="N39" s="80"/>
      <c r="O39" s="80"/>
      <c r="P39" s="80"/>
      <c r="Q39" s="267"/>
      <c r="R39" s="80"/>
      <c r="S39" s="80"/>
      <c r="T39" s="80"/>
      <c r="U39" s="2"/>
      <c r="V39" s="81">
        <f t="shared" si="3"/>
        <v>0</v>
      </c>
      <c r="W39" s="79">
        <f t="shared" si="4"/>
        <v>0</v>
      </c>
    </row>
    <row r="40" spans="1:23" x14ac:dyDescent="0.25">
      <c r="A40" s="163">
        <v>51381</v>
      </c>
      <c r="B40" s="123" t="s">
        <v>582</v>
      </c>
      <c r="C40" s="2"/>
      <c r="D40" s="355">
        <v>45</v>
      </c>
      <c r="E40" s="2"/>
      <c r="F40" s="114"/>
      <c r="G40" s="115"/>
      <c r="H40" s="80"/>
      <c r="I40" s="80"/>
      <c r="J40" s="80"/>
      <c r="K40" s="80"/>
      <c r="L40" s="80"/>
      <c r="M40" s="80"/>
      <c r="N40" s="80"/>
      <c r="O40" s="80"/>
      <c r="P40" s="80"/>
      <c r="Q40" s="267"/>
      <c r="R40" s="80"/>
      <c r="S40" s="80"/>
      <c r="T40" s="80"/>
      <c r="U40" s="2"/>
      <c r="V40" s="81">
        <f t="shared" si="3"/>
        <v>0</v>
      </c>
      <c r="W40" s="79">
        <f t="shared" si="4"/>
        <v>0</v>
      </c>
    </row>
    <row r="41" spans="1:23" x14ac:dyDescent="0.25">
      <c r="A41" s="163">
        <v>51368</v>
      </c>
      <c r="B41" s="123" t="s">
        <v>511</v>
      </c>
      <c r="C41" s="2"/>
      <c r="D41" s="355">
        <v>57</v>
      </c>
      <c r="E41" s="2"/>
      <c r="F41" s="114"/>
      <c r="G41" s="115"/>
      <c r="H41" s="80"/>
      <c r="I41" s="80"/>
      <c r="J41" s="80"/>
      <c r="K41" s="80"/>
      <c r="L41" s="80"/>
      <c r="M41" s="80"/>
      <c r="N41" s="80"/>
      <c r="O41" s="80"/>
      <c r="P41" s="80"/>
      <c r="Q41" s="267"/>
      <c r="R41" s="80"/>
      <c r="S41" s="80"/>
      <c r="T41" s="80"/>
      <c r="U41" s="2"/>
      <c r="V41" s="81">
        <f t="shared" si="3"/>
        <v>0</v>
      </c>
      <c r="W41" s="79">
        <f t="shared" si="4"/>
        <v>0</v>
      </c>
    </row>
    <row r="42" spans="1:23" x14ac:dyDescent="0.25">
      <c r="A42" s="163">
        <v>51673</v>
      </c>
      <c r="B42" s="123" t="s">
        <v>512</v>
      </c>
      <c r="C42" s="2"/>
      <c r="D42" s="355">
        <v>67</v>
      </c>
      <c r="E42" s="2"/>
      <c r="F42" s="114"/>
      <c r="G42" s="115"/>
      <c r="H42" s="80"/>
      <c r="I42" s="80"/>
      <c r="J42" s="80"/>
      <c r="K42" s="80"/>
      <c r="L42" s="80"/>
      <c r="M42" s="80"/>
      <c r="N42" s="80"/>
      <c r="O42" s="80"/>
      <c r="P42" s="80"/>
      <c r="Q42" s="267"/>
      <c r="R42" s="80"/>
      <c r="S42" s="80"/>
      <c r="T42" s="80"/>
      <c r="U42" s="2"/>
      <c r="V42" s="81">
        <f t="shared" si="3"/>
        <v>0</v>
      </c>
      <c r="W42" s="79">
        <f t="shared" si="4"/>
        <v>0</v>
      </c>
    </row>
    <row r="43" spans="1:23" x14ac:dyDescent="0.25">
      <c r="A43" s="163">
        <v>56422</v>
      </c>
      <c r="B43" s="123" t="s">
        <v>583</v>
      </c>
      <c r="C43" s="2"/>
      <c r="D43" s="355">
        <v>54</v>
      </c>
      <c r="E43" s="2"/>
      <c r="F43" s="114"/>
      <c r="G43" s="115"/>
      <c r="H43" s="80"/>
      <c r="I43" s="80"/>
      <c r="J43" s="80"/>
      <c r="K43" s="80"/>
      <c r="L43" s="80"/>
      <c r="M43" s="80"/>
      <c r="N43" s="80"/>
      <c r="O43" s="80"/>
      <c r="P43" s="80"/>
      <c r="Q43" s="267"/>
      <c r="R43" s="80"/>
      <c r="S43" s="80"/>
      <c r="T43" s="80"/>
      <c r="U43" s="2"/>
      <c r="V43" s="81">
        <f t="shared" si="3"/>
        <v>0</v>
      </c>
      <c r="W43" s="79">
        <f t="shared" si="4"/>
        <v>0</v>
      </c>
    </row>
    <row r="44" spans="1:23" x14ac:dyDescent="0.25">
      <c r="A44" s="163">
        <v>51515</v>
      </c>
      <c r="B44" s="123" t="s">
        <v>584</v>
      </c>
      <c r="C44" s="2"/>
      <c r="D44" s="355">
        <v>65</v>
      </c>
      <c r="E44" s="2"/>
      <c r="F44" s="114"/>
      <c r="G44" s="115"/>
      <c r="H44" s="80"/>
      <c r="I44" s="80"/>
      <c r="J44" s="80"/>
      <c r="K44" s="80"/>
      <c r="L44" s="80"/>
      <c r="M44" s="80"/>
      <c r="N44" s="80"/>
      <c r="O44" s="80"/>
      <c r="P44" s="80"/>
      <c r="Q44" s="267"/>
      <c r="R44" s="80"/>
      <c r="S44" s="80"/>
      <c r="T44" s="80"/>
      <c r="U44" s="2"/>
      <c r="V44" s="81">
        <f t="shared" si="3"/>
        <v>0</v>
      </c>
      <c r="W44" s="79">
        <f t="shared" si="4"/>
        <v>0</v>
      </c>
    </row>
    <row r="45" spans="1:23" x14ac:dyDescent="0.25">
      <c r="A45" s="163">
        <v>51439</v>
      </c>
      <c r="B45" s="123" t="s">
        <v>193</v>
      </c>
      <c r="C45" s="2"/>
      <c r="D45" s="355">
        <v>72</v>
      </c>
      <c r="E45" s="2"/>
      <c r="F45" s="114"/>
      <c r="G45" s="115"/>
      <c r="H45" s="80"/>
      <c r="I45" s="80"/>
      <c r="J45" s="80"/>
      <c r="K45" s="80"/>
      <c r="L45" s="80"/>
      <c r="M45" s="80"/>
      <c r="N45" s="80"/>
      <c r="O45" s="80"/>
      <c r="P45" s="80"/>
      <c r="Q45" s="267"/>
      <c r="R45" s="80"/>
      <c r="S45" s="80"/>
      <c r="T45" s="80"/>
      <c r="U45" s="2"/>
      <c r="V45" s="81">
        <f t="shared" si="3"/>
        <v>0</v>
      </c>
      <c r="W45" s="79">
        <f t="shared" si="4"/>
        <v>0</v>
      </c>
    </row>
    <row r="46" spans="1:23" x14ac:dyDescent="0.25">
      <c r="A46" s="163">
        <v>51441</v>
      </c>
      <c r="B46" s="123" t="s">
        <v>585</v>
      </c>
      <c r="C46" s="2"/>
      <c r="D46" s="355">
        <v>83</v>
      </c>
      <c r="E46" s="2"/>
      <c r="F46" s="114"/>
      <c r="G46" s="115"/>
      <c r="H46" s="80"/>
      <c r="I46" s="80"/>
      <c r="J46" s="80"/>
      <c r="K46" s="80"/>
      <c r="L46" s="80"/>
      <c r="M46" s="80"/>
      <c r="N46" s="80"/>
      <c r="O46" s="80"/>
      <c r="P46" s="80"/>
      <c r="Q46" s="267"/>
      <c r="R46" s="80"/>
      <c r="S46" s="80"/>
      <c r="T46" s="80"/>
      <c r="U46" s="2"/>
      <c r="V46" s="81">
        <f t="shared" si="3"/>
        <v>0</v>
      </c>
      <c r="W46" s="79">
        <f t="shared" si="4"/>
        <v>0</v>
      </c>
    </row>
    <row r="47" spans="1:23" x14ac:dyDescent="0.25">
      <c r="A47" s="163">
        <v>56443</v>
      </c>
      <c r="B47" s="123" t="s">
        <v>194</v>
      </c>
      <c r="C47" s="2"/>
      <c r="D47" s="355">
        <v>98</v>
      </c>
      <c r="E47" s="2"/>
      <c r="F47" s="114"/>
      <c r="G47" s="115"/>
      <c r="H47" s="80"/>
      <c r="I47" s="80"/>
      <c r="J47" s="80"/>
      <c r="K47" s="80"/>
      <c r="L47" s="80"/>
      <c r="M47" s="80"/>
      <c r="N47" s="80"/>
      <c r="O47" s="80"/>
      <c r="P47" s="80"/>
      <c r="Q47" s="267"/>
      <c r="R47" s="80"/>
      <c r="S47" s="80"/>
      <c r="T47" s="177"/>
      <c r="U47" s="2"/>
      <c r="V47" s="81">
        <f t="shared" si="3"/>
        <v>0</v>
      </c>
      <c r="W47" s="79">
        <f>(V47*D47)+(R47*$D$333)+(S47*$D$329)</f>
        <v>0</v>
      </c>
    </row>
    <row r="48" spans="1:23" x14ac:dyDescent="0.25">
      <c r="A48" s="163">
        <v>56458</v>
      </c>
      <c r="B48" s="123" t="s">
        <v>195</v>
      </c>
      <c r="C48" s="2"/>
      <c r="D48" s="355">
        <v>80</v>
      </c>
      <c r="E48" s="2"/>
      <c r="F48" s="165"/>
      <c r="G48" s="115"/>
      <c r="H48" s="80"/>
      <c r="I48" s="80"/>
      <c r="J48" s="80"/>
      <c r="K48" s="80"/>
      <c r="L48" s="80"/>
      <c r="M48" s="80"/>
      <c r="N48" s="80"/>
      <c r="O48" s="80"/>
      <c r="P48" s="80"/>
      <c r="Q48" s="267"/>
      <c r="R48" s="80"/>
      <c r="S48" s="80"/>
      <c r="T48" s="80"/>
      <c r="U48" s="2"/>
      <c r="V48" s="81">
        <f t="shared" si="3"/>
        <v>0</v>
      </c>
      <c r="W48" s="79">
        <f>(V48*D48)+(R48*$D$333)+(S48*$D$329)+(T48*$D$330)</f>
        <v>0</v>
      </c>
    </row>
    <row r="49" spans="1:23" ht="9" customHeight="1" x14ac:dyDescent="0.25">
      <c r="A49" s="162"/>
      <c r="B49" s="199"/>
      <c r="C49" s="2"/>
      <c r="D49" s="356"/>
      <c r="E49" s="2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267"/>
      <c r="R49" s="84"/>
      <c r="S49" s="84"/>
      <c r="T49" s="84"/>
      <c r="U49" s="2"/>
      <c r="V49" s="85"/>
      <c r="W49" s="83"/>
    </row>
    <row r="50" spans="1:23" s="10" customFormat="1" ht="18.75" x14ac:dyDescent="0.3">
      <c r="A50" s="86" t="s">
        <v>586</v>
      </c>
      <c r="B50" s="193"/>
      <c r="D50" s="357" t="s">
        <v>12</v>
      </c>
      <c r="F50" s="72" t="s">
        <v>187</v>
      </c>
      <c r="G50" s="72" t="s">
        <v>80</v>
      </c>
      <c r="H50" s="72" t="s">
        <v>81</v>
      </c>
      <c r="I50" s="72" t="s">
        <v>82</v>
      </c>
      <c r="J50" s="72" t="s">
        <v>83</v>
      </c>
      <c r="K50" s="72" t="s">
        <v>84</v>
      </c>
      <c r="L50" s="72" t="s">
        <v>85</v>
      </c>
      <c r="M50" s="72">
        <v>7</v>
      </c>
      <c r="N50" s="72" t="s">
        <v>86</v>
      </c>
      <c r="O50" s="72">
        <v>9</v>
      </c>
      <c r="P50" s="72" t="s">
        <v>87</v>
      </c>
      <c r="Q50" s="269"/>
      <c r="R50" s="266" t="s">
        <v>45</v>
      </c>
      <c r="S50" s="217" t="s">
        <v>45</v>
      </c>
      <c r="T50" s="217" t="s">
        <v>45</v>
      </c>
      <c r="V50" s="88" t="s">
        <v>45</v>
      </c>
      <c r="W50" s="89" t="s">
        <v>1</v>
      </c>
    </row>
    <row r="51" spans="1:23" ht="9" customHeight="1" x14ac:dyDescent="0.25">
      <c r="A51" s="162"/>
      <c r="B51" s="199"/>
      <c r="C51" s="2"/>
      <c r="D51" s="356"/>
      <c r="E51" s="2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267"/>
      <c r="R51" s="77"/>
      <c r="S51" s="77"/>
      <c r="U51" s="2"/>
      <c r="V51" s="85"/>
      <c r="W51" s="83"/>
    </row>
    <row r="52" spans="1:23" x14ac:dyDescent="0.25">
      <c r="A52" s="163">
        <v>51365</v>
      </c>
      <c r="B52" s="123" t="s">
        <v>196</v>
      </c>
      <c r="C52" s="2"/>
      <c r="D52" s="355">
        <v>31</v>
      </c>
      <c r="E52" s="2"/>
      <c r="F52" s="177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267"/>
      <c r="R52" s="80"/>
      <c r="S52" s="80"/>
      <c r="T52" s="80"/>
      <c r="U52" s="2"/>
      <c r="V52" s="81">
        <f>SUM(F52:P52)</f>
        <v>0</v>
      </c>
      <c r="W52" s="79">
        <f>(V52*D52)+(R52*$D$333)+(S52*$D$329)+(T52*$D$330)</f>
        <v>0</v>
      </c>
    </row>
    <row r="53" spans="1:23" ht="9" customHeight="1" x14ac:dyDescent="0.25">
      <c r="A53" s="162"/>
      <c r="B53" s="199"/>
      <c r="C53" s="2"/>
      <c r="D53" s="356"/>
      <c r="E53" s="2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267"/>
      <c r="R53" s="84"/>
      <c r="S53" s="84"/>
      <c r="T53" s="84"/>
      <c r="U53" s="2"/>
      <c r="V53" s="85"/>
      <c r="W53" s="83"/>
    </row>
    <row r="54" spans="1:23" s="10" customFormat="1" ht="18.75" x14ac:dyDescent="0.3">
      <c r="A54" s="86" t="s">
        <v>197</v>
      </c>
      <c r="B54" s="193"/>
      <c r="D54" s="357" t="s">
        <v>12</v>
      </c>
      <c r="F54" s="72" t="s">
        <v>187</v>
      </c>
      <c r="G54" s="72" t="s">
        <v>80</v>
      </c>
      <c r="H54" s="72" t="s">
        <v>81</v>
      </c>
      <c r="I54" s="72" t="s">
        <v>82</v>
      </c>
      <c r="J54" s="72" t="s">
        <v>83</v>
      </c>
      <c r="K54" s="72" t="s">
        <v>84</v>
      </c>
      <c r="L54" s="72" t="s">
        <v>85</v>
      </c>
      <c r="M54" s="72">
        <v>7</v>
      </c>
      <c r="N54" s="72" t="s">
        <v>86</v>
      </c>
      <c r="O54" s="72">
        <v>9</v>
      </c>
      <c r="P54" s="72" t="s">
        <v>87</v>
      </c>
      <c r="Q54" s="269"/>
      <c r="R54" s="266" t="s">
        <v>45</v>
      </c>
      <c r="S54" s="217" t="s">
        <v>45</v>
      </c>
      <c r="T54" s="266" t="s">
        <v>45</v>
      </c>
      <c r="V54" s="88" t="s">
        <v>45</v>
      </c>
      <c r="W54" s="89" t="s">
        <v>1</v>
      </c>
    </row>
    <row r="55" spans="1:23" ht="9" customHeight="1" x14ac:dyDescent="0.25">
      <c r="A55" s="162"/>
      <c r="B55" s="199"/>
      <c r="C55" s="2"/>
      <c r="D55" s="356"/>
      <c r="E55" s="2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267"/>
      <c r="R55" s="77"/>
      <c r="S55" s="77"/>
      <c r="U55" s="2"/>
      <c r="V55" s="85"/>
      <c r="W55" s="83"/>
    </row>
    <row r="56" spans="1:23" x14ac:dyDescent="0.25">
      <c r="A56" s="163">
        <v>51923</v>
      </c>
      <c r="B56" s="123" t="s">
        <v>93</v>
      </c>
      <c r="C56" s="2"/>
      <c r="D56" s="355">
        <v>51</v>
      </c>
      <c r="E56" s="2"/>
      <c r="F56" s="164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267"/>
      <c r="R56" s="80"/>
      <c r="S56" s="80"/>
      <c r="T56" s="164"/>
      <c r="U56" s="2"/>
      <c r="V56" s="81">
        <f t="shared" ref="V56:V59" si="5">SUM(F56:P56)</f>
        <v>0</v>
      </c>
      <c r="W56" s="79">
        <f>(V56*D56)+(R56*$D$333)+(S56*$D$329)</f>
        <v>0</v>
      </c>
    </row>
    <row r="57" spans="1:23" x14ac:dyDescent="0.25">
      <c r="A57" s="163">
        <v>51924</v>
      </c>
      <c r="B57" s="123" t="s">
        <v>198</v>
      </c>
      <c r="C57" s="2"/>
      <c r="D57" s="355">
        <v>47</v>
      </c>
      <c r="E57" s="2"/>
      <c r="F57" s="114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267"/>
      <c r="R57" s="80"/>
      <c r="S57" s="80"/>
      <c r="T57" s="114"/>
      <c r="U57" s="2"/>
      <c r="V57" s="81">
        <f t="shared" si="5"/>
        <v>0</v>
      </c>
      <c r="W57" s="79">
        <f>(V57*D57)+(R57*$D$333)+(S57*$D$329)</f>
        <v>0</v>
      </c>
    </row>
    <row r="58" spans="1:23" x14ac:dyDescent="0.25">
      <c r="A58" s="163">
        <v>51421</v>
      </c>
      <c r="B58" s="123" t="s">
        <v>199</v>
      </c>
      <c r="C58" s="2"/>
      <c r="D58" s="355">
        <v>48</v>
      </c>
      <c r="E58" s="2"/>
      <c r="F58" s="114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267"/>
      <c r="R58" s="80"/>
      <c r="S58" s="80"/>
      <c r="T58" s="114"/>
      <c r="U58" s="2"/>
      <c r="V58" s="81">
        <f t="shared" si="5"/>
        <v>0</v>
      </c>
      <c r="W58" s="79">
        <f>(V58*D58)+(R58*$D$333)+(S58*$D$329)</f>
        <v>0</v>
      </c>
    </row>
    <row r="59" spans="1:23" x14ac:dyDescent="0.25">
      <c r="A59" s="163">
        <v>51422</v>
      </c>
      <c r="B59" s="123" t="s">
        <v>200</v>
      </c>
      <c r="C59" s="2"/>
      <c r="D59" s="355">
        <v>49</v>
      </c>
      <c r="E59" s="2"/>
      <c r="F59" s="114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267"/>
      <c r="R59" s="80"/>
      <c r="S59" s="80"/>
      <c r="T59" s="114"/>
      <c r="U59" s="2"/>
      <c r="V59" s="81">
        <f t="shared" si="5"/>
        <v>0</v>
      </c>
      <c r="W59" s="79">
        <f>(V59*D59)+(R59*$D$333)+(S59*$D$329)</f>
        <v>0</v>
      </c>
    </row>
    <row r="60" spans="1:23" x14ac:dyDescent="0.25">
      <c r="A60" s="163">
        <v>51922</v>
      </c>
      <c r="B60" s="123" t="s">
        <v>201</v>
      </c>
      <c r="C60" s="2"/>
      <c r="D60" s="355">
        <v>55</v>
      </c>
      <c r="E60" s="2"/>
      <c r="F60" s="114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267"/>
      <c r="R60" s="80"/>
      <c r="S60" s="80"/>
      <c r="T60" s="114"/>
      <c r="U60" s="2"/>
      <c r="V60" s="81">
        <f t="shared" ref="V60:V61" si="6">SUM(F60:P60)</f>
        <v>0</v>
      </c>
      <c r="W60" s="79">
        <f t="shared" ref="W60" si="7">(V60*D60)+(R60*$D$333)+(S60*$D$329)</f>
        <v>0</v>
      </c>
    </row>
    <row r="61" spans="1:23" x14ac:dyDescent="0.25">
      <c r="A61" s="163">
        <v>51940</v>
      </c>
      <c r="B61" s="123" t="s">
        <v>719</v>
      </c>
      <c r="C61" s="2"/>
      <c r="D61" s="355">
        <v>57</v>
      </c>
      <c r="E61" s="2"/>
      <c r="F61" s="165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267"/>
      <c r="R61" s="80"/>
      <c r="S61" s="80"/>
      <c r="T61" s="80"/>
      <c r="U61" s="2"/>
      <c r="V61" s="81">
        <f t="shared" si="6"/>
        <v>0</v>
      </c>
      <c r="W61" s="79">
        <f>(V61*D61)+(R61*$D$333)+(S61*$D$329)+(T61*$D$330)</f>
        <v>0</v>
      </c>
    </row>
    <row r="62" spans="1:23" ht="9" customHeight="1" x14ac:dyDescent="0.25">
      <c r="A62" s="166"/>
      <c r="B62" s="173"/>
      <c r="C62" s="2"/>
      <c r="D62" s="356"/>
      <c r="E62" s="2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267"/>
      <c r="R62" s="84"/>
      <c r="S62" s="84"/>
      <c r="U62" s="2"/>
      <c r="V62" s="85"/>
      <c r="W62" s="83"/>
    </row>
    <row r="63" spans="1:23" s="10" customFormat="1" ht="18.75" x14ac:dyDescent="0.3">
      <c r="A63" s="167" t="s">
        <v>104</v>
      </c>
      <c r="B63" s="200"/>
      <c r="D63" s="358" t="s">
        <v>12</v>
      </c>
      <c r="F63" s="370" t="s">
        <v>487</v>
      </c>
      <c r="G63" s="371"/>
      <c r="H63" s="371"/>
      <c r="I63" s="371"/>
      <c r="J63" s="371"/>
      <c r="K63" s="371"/>
      <c r="L63" s="371"/>
      <c r="M63" s="371"/>
      <c r="N63" s="371"/>
      <c r="O63" s="371"/>
      <c r="P63" s="372"/>
      <c r="Q63" s="34"/>
      <c r="R63" s="287" t="s">
        <v>188</v>
      </c>
      <c r="S63" s="287" t="s">
        <v>189</v>
      </c>
      <c r="T63" s="287" t="s">
        <v>88</v>
      </c>
      <c r="V63" s="70" t="s">
        <v>45</v>
      </c>
      <c r="W63" s="58" t="s">
        <v>1</v>
      </c>
    </row>
    <row r="64" spans="1:23" s="10" customFormat="1" ht="18.75" x14ac:dyDescent="0.3">
      <c r="A64" s="86" t="s">
        <v>103</v>
      </c>
      <c r="B64" s="193"/>
      <c r="D64" s="359" t="s">
        <v>13</v>
      </c>
      <c r="F64" s="72" t="s">
        <v>187</v>
      </c>
      <c r="G64" s="72" t="s">
        <v>80</v>
      </c>
      <c r="H64" s="72" t="s">
        <v>81</v>
      </c>
      <c r="I64" s="72" t="s">
        <v>82</v>
      </c>
      <c r="J64" s="72" t="s">
        <v>83</v>
      </c>
      <c r="K64" s="72" t="s">
        <v>84</v>
      </c>
      <c r="L64" s="72" t="s">
        <v>85</v>
      </c>
      <c r="M64" s="72">
        <v>7</v>
      </c>
      <c r="N64" s="72" t="s">
        <v>86</v>
      </c>
      <c r="O64" s="72">
        <v>9</v>
      </c>
      <c r="P64" s="72" t="s">
        <v>87</v>
      </c>
      <c r="Q64" s="34"/>
      <c r="R64" s="266" t="s">
        <v>45</v>
      </c>
      <c r="S64" s="266" t="s">
        <v>45</v>
      </c>
      <c r="T64" s="266" t="s">
        <v>45</v>
      </c>
      <c r="V64" s="73"/>
      <c r="W64" s="74"/>
    </row>
    <row r="65" spans="1:23" ht="9" customHeight="1" x14ac:dyDescent="0.25">
      <c r="A65" s="166"/>
      <c r="B65" s="173"/>
      <c r="C65" s="2"/>
      <c r="D65" s="360"/>
      <c r="E65" s="2"/>
      <c r="Q65" s="267"/>
      <c r="R65" s="77"/>
      <c r="S65" s="77"/>
      <c r="U65" s="2"/>
    </row>
    <row r="66" spans="1:23" x14ac:dyDescent="0.25">
      <c r="A66" s="163">
        <v>51343</v>
      </c>
      <c r="B66" s="123" t="s">
        <v>202</v>
      </c>
      <c r="C66" s="2"/>
      <c r="D66" s="355">
        <v>42</v>
      </c>
      <c r="E66" s="2"/>
      <c r="F66" s="80"/>
      <c r="G66" s="80"/>
      <c r="H66" s="80"/>
      <c r="I66" s="80"/>
      <c r="J66" s="80"/>
      <c r="K66" s="80"/>
      <c r="L66" s="80"/>
      <c r="M66" s="80"/>
      <c r="N66" s="80"/>
      <c r="O66" s="108"/>
      <c r="P66" s="164"/>
      <c r="Q66" s="267"/>
      <c r="R66" s="80"/>
      <c r="S66" s="80"/>
      <c r="T66" s="164"/>
      <c r="U66" s="2"/>
      <c r="V66" s="81">
        <f t="shared" ref="V66:V73" si="8">SUM(F66:P66)</f>
        <v>0</v>
      </c>
      <c r="W66" s="79">
        <f t="shared" ref="W66:W73" si="9">(V66*D66)+(R66*$D$333)+(S66*$D$329)</f>
        <v>0</v>
      </c>
    </row>
    <row r="67" spans="1:23" x14ac:dyDescent="0.25">
      <c r="A67" s="163">
        <v>51358</v>
      </c>
      <c r="B67" s="123" t="s">
        <v>94</v>
      </c>
      <c r="C67" s="2"/>
      <c r="D67" s="355">
        <v>52</v>
      </c>
      <c r="E67" s="2"/>
      <c r="F67" s="80"/>
      <c r="G67" s="80"/>
      <c r="H67" s="80"/>
      <c r="I67" s="80"/>
      <c r="J67" s="80"/>
      <c r="K67" s="80"/>
      <c r="L67" s="80"/>
      <c r="M67" s="80"/>
      <c r="N67" s="80"/>
      <c r="O67" s="108"/>
      <c r="P67" s="114"/>
      <c r="Q67" s="267"/>
      <c r="R67" s="80"/>
      <c r="S67" s="80"/>
      <c r="T67" s="114"/>
      <c r="U67" s="2"/>
      <c r="V67" s="81">
        <f t="shared" si="8"/>
        <v>0</v>
      </c>
      <c r="W67" s="79">
        <f t="shared" si="9"/>
        <v>0</v>
      </c>
    </row>
    <row r="68" spans="1:23" x14ac:dyDescent="0.25">
      <c r="A68" s="163">
        <v>51359</v>
      </c>
      <c r="B68" s="123" t="s">
        <v>203</v>
      </c>
      <c r="C68" s="2"/>
      <c r="D68" s="355">
        <v>52</v>
      </c>
      <c r="E68" s="2"/>
      <c r="F68" s="80"/>
      <c r="G68" s="80"/>
      <c r="H68" s="80"/>
      <c r="I68" s="80"/>
      <c r="J68" s="80"/>
      <c r="K68" s="80"/>
      <c r="L68" s="80"/>
      <c r="M68" s="80"/>
      <c r="N68" s="80"/>
      <c r="O68" s="108"/>
      <c r="P68" s="114"/>
      <c r="Q68" s="267"/>
      <c r="R68" s="80"/>
      <c r="S68" s="80"/>
      <c r="T68" s="114"/>
      <c r="U68" s="2"/>
      <c r="V68" s="81">
        <f t="shared" si="8"/>
        <v>0</v>
      </c>
      <c r="W68" s="79">
        <f t="shared" si="9"/>
        <v>0</v>
      </c>
    </row>
    <row r="69" spans="1:23" x14ac:dyDescent="0.25">
      <c r="A69" s="163">
        <v>51344</v>
      </c>
      <c r="B69" s="123" t="s">
        <v>137</v>
      </c>
      <c r="C69" s="2"/>
      <c r="D69" s="355">
        <v>67</v>
      </c>
      <c r="E69" s="2"/>
      <c r="F69" s="80"/>
      <c r="G69" s="80"/>
      <c r="H69" s="80"/>
      <c r="I69" s="80"/>
      <c r="J69" s="80"/>
      <c r="K69" s="80"/>
      <c r="L69" s="80"/>
      <c r="M69" s="80"/>
      <c r="N69" s="80"/>
      <c r="O69" s="108"/>
      <c r="P69" s="114"/>
      <c r="Q69" s="267"/>
      <c r="R69" s="80"/>
      <c r="S69" s="80"/>
      <c r="T69" s="114"/>
      <c r="U69" s="2"/>
      <c r="V69" s="81">
        <f t="shared" si="8"/>
        <v>0</v>
      </c>
      <c r="W69" s="79">
        <f t="shared" si="9"/>
        <v>0</v>
      </c>
    </row>
    <row r="70" spans="1:23" x14ac:dyDescent="0.25">
      <c r="A70" s="163">
        <v>51345</v>
      </c>
      <c r="B70" s="123" t="s">
        <v>204</v>
      </c>
      <c r="C70" s="2"/>
      <c r="D70" s="355">
        <v>85</v>
      </c>
      <c r="E70" s="2"/>
      <c r="F70" s="80"/>
      <c r="G70" s="80"/>
      <c r="H70" s="80"/>
      <c r="I70" s="80"/>
      <c r="J70" s="80"/>
      <c r="K70" s="80"/>
      <c r="L70" s="80"/>
      <c r="M70" s="80"/>
      <c r="N70" s="80"/>
      <c r="O70" s="108"/>
      <c r="P70" s="114"/>
      <c r="Q70" s="267"/>
      <c r="R70" s="80"/>
      <c r="S70" s="80"/>
      <c r="T70" s="114"/>
      <c r="U70" s="2"/>
      <c r="V70" s="81">
        <f t="shared" si="8"/>
        <v>0</v>
      </c>
      <c r="W70" s="79">
        <f t="shared" si="9"/>
        <v>0</v>
      </c>
    </row>
    <row r="71" spans="1:23" x14ac:dyDescent="0.25">
      <c r="A71" s="163">
        <v>51350</v>
      </c>
      <c r="B71" s="123" t="s">
        <v>136</v>
      </c>
      <c r="C71" s="2"/>
      <c r="D71" s="355">
        <v>46</v>
      </c>
      <c r="E71" s="2"/>
      <c r="F71" s="80"/>
      <c r="G71" s="80"/>
      <c r="H71" s="80"/>
      <c r="I71" s="80"/>
      <c r="J71" s="80"/>
      <c r="K71" s="80"/>
      <c r="L71" s="80"/>
      <c r="M71" s="80"/>
      <c r="N71" s="80"/>
      <c r="O71" s="108"/>
      <c r="P71" s="114"/>
      <c r="Q71" s="267"/>
      <c r="R71" s="80"/>
      <c r="S71" s="80"/>
      <c r="T71" s="114"/>
      <c r="U71" s="2"/>
      <c r="V71" s="81">
        <f t="shared" si="8"/>
        <v>0</v>
      </c>
      <c r="W71" s="79">
        <f t="shared" si="9"/>
        <v>0</v>
      </c>
    </row>
    <row r="72" spans="1:23" x14ac:dyDescent="0.25">
      <c r="A72" s="163">
        <v>51346</v>
      </c>
      <c r="B72" s="123" t="s">
        <v>205</v>
      </c>
      <c r="C72" s="2"/>
      <c r="D72" s="355">
        <v>64</v>
      </c>
      <c r="E72" s="2"/>
      <c r="F72" s="80"/>
      <c r="G72" s="80"/>
      <c r="H72" s="80"/>
      <c r="I72" s="80"/>
      <c r="J72" s="80"/>
      <c r="K72" s="80"/>
      <c r="L72" s="80"/>
      <c r="M72" s="80"/>
      <c r="N72" s="80"/>
      <c r="O72" s="108"/>
      <c r="P72" s="114"/>
      <c r="Q72" s="267"/>
      <c r="R72" s="80"/>
      <c r="S72" s="80"/>
      <c r="T72" s="114"/>
      <c r="U72" s="2"/>
      <c r="V72" s="81">
        <f t="shared" si="8"/>
        <v>0</v>
      </c>
      <c r="W72" s="79">
        <f t="shared" si="9"/>
        <v>0</v>
      </c>
    </row>
    <row r="73" spans="1:23" x14ac:dyDescent="0.25">
      <c r="A73" s="163">
        <v>51354</v>
      </c>
      <c r="B73" s="123" t="s">
        <v>95</v>
      </c>
      <c r="C73" s="2"/>
      <c r="D73" s="355">
        <v>74</v>
      </c>
      <c r="E73" s="2"/>
      <c r="F73" s="80"/>
      <c r="G73" s="80"/>
      <c r="H73" s="80"/>
      <c r="I73" s="80"/>
      <c r="J73" s="80"/>
      <c r="K73" s="80"/>
      <c r="L73" s="80"/>
      <c r="M73" s="80"/>
      <c r="N73" s="80"/>
      <c r="O73" s="108"/>
      <c r="P73" s="165"/>
      <c r="Q73" s="267"/>
      <c r="R73" s="80"/>
      <c r="S73" s="80"/>
      <c r="T73" s="165"/>
      <c r="U73" s="2"/>
      <c r="V73" s="81">
        <f t="shared" si="8"/>
        <v>0</v>
      </c>
      <c r="W73" s="79">
        <f t="shared" si="9"/>
        <v>0</v>
      </c>
    </row>
    <row r="74" spans="1:23" ht="9" customHeight="1" x14ac:dyDescent="0.25">
      <c r="A74" s="162"/>
      <c r="B74" s="199"/>
      <c r="C74" s="2"/>
      <c r="D74" s="360"/>
      <c r="E74" s="2"/>
      <c r="Q74" s="267"/>
      <c r="R74" s="77"/>
      <c r="S74" s="77"/>
      <c r="T74" s="77"/>
      <c r="U74" s="2"/>
    </row>
    <row r="75" spans="1:23" s="10" customFormat="1" ht="18.75" x14ac:dyDescent="0.3">
      <c r="A75" s="86" t="s">
        <v>106</v>
      </c>
      <c r="B75" s="193"/>
      <c r="D75" s="357" t="s">
        <v>12</v>
      </c>
      <c r="F75" s="72" t="s">
        <v>187</v>
      </c>
      <c r="G75" s="72" t="s">
        <v>80</v>
      </c>
      <c r="H75" s="72" t="s">
        <v>81</v>
      </c>
      <c r="I75" s="72" t="s">
        <v>82</v>
      </c>
      <c r="J75" s="72" t="s">
        <v>83</v>
      </c>
      <c r="K75" s="72" t="s">
        <v>84</v>
      </c>
      <c r="L75" s="72" t="s">
        <v>85</v>
      </c>
      <c r="M75" s="72">
        <v>7</v>
      </c>
      <c r="N75" s="72" t="s">
        <v>86</v>
      </c>
      <c r="O75" s="72">
        <v>9</v>
      </c>
      <c r="P75" s="72" t="s">
        <v>87</v>
      </c>
      <c r="Q75" s="269"/>
      <c r="R75" s="266" t="s">
        <v>45</v>
      </c>
      <c r="S75" s="266" t="s">
        <v>45</v>
      </c>
      <c r="T75" s="266" t="s">
        <v>45</v>
      </c>
      <c r="V75" s="88" t="s">
        <v>45</v>
      </c>
      <c r="W75" s="89" t="s">
        <v>1</v>
      </c>
    </row>
    <row r="76" spans="1:23" ht="9" customHeight="1" x14ac:dyDescent="0.25">
      <c r="A76" s="166"/>
      <c r="B76" s="173"/>
      <c r="C76" s="2"/>
      <c r="D76" s="360"/>
      <c r="E76" s="2"/>
      <c r="Q76" s="267"/>
      <c r="R76" s="77"/>
      <c r="S76" s="77"/>
      <c r="T76" s="77"/>
      <c r="U76" s="2"/>
    </row>
    <row r="77" spans="1:23" x14ac:dyDescent="0.25">
      <c r="A77" s="163">
        <v>51370</v>
      </c>
      <c r="B77" s="123" t="s">
        <v>96</v>
      </c>
      <c r="C77" s="2"/>
      <c r="D77" s="355">
        <v>48</v>
      </c>
      <c r="E77" s="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164"/>
      <c r="Q77" s="267"/>
      <c r="R77" s="80"/>
      <c r="S77" s="80"/>
      <c r="T77" s="80"/>
      <c r="U77" s="2"/>
      <c r="V77" s="81">
        <f t="shared" ref="V77:V85" si="10">SUM(F77:P77)</f>
        <v>0</v>
      </c>
      <c r="W77" s="79">
        <f t="shared" ref="W77:W84" si="11">(V77*D77)+(R77*$D$333)+(S77*$D$329)+(T77*$D$330)</f>
        <v>0</v>
      </c>
    </row>
    <row r="78" spans="1:23" x14ac:dyDescent="0.25">
      <c r="A78" s="163">
        <v>51371</v>
      </c>
      <c r="B78" s="123" t="s">
        <v>97</v>
      </c>
      <c r="C78" s="2"/>
      <c r="D78" s="355">
        <v>58</v>
      </c>
      <c r="E78" s="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114"/>
      <c r="Q78" s="267"/>
      <c r="R78" s="80"/>
      <c r="S78" s="80"/>
      <c r="T78" s="80"/>
      <c r="U78" s="2"/>
      <c r="V78" s="81">
        <f t="shared" si="10"/>
        <v>0</v>
      </c>
      <c r="W78" s="79">
        <f t="shared" si="11"/>
        <v>0</v>
      </c>
    </row>
    <row r="79" spans="1:23" x14ac:dyDescent="0.25">
      <c r="A79" s="163">
        <v>51382</v>
      </c>
      <c r="B79" s="123" t="s">
        <v>720</v>
      </c>
      <c r="C79" s="2"/>
      <c r="D79" s="355">
        <v>54</v>
      </c>
      <c r="E79" s="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114"/>
      <c r="Q79" s="267"/>
      <c r="R79" s="80"/>
      <c r="S79" s="80"/>
      <c r="T79" s="80"/>
      <c r="U79" s="2"/>
      <c r="V79" s="81">
        <f t="shared" si="10"/>
        <v>0</v>
      </c>
      <c r="W79" s="79">
        <f t="shared" si="11"/>
        <v>0</v>
      </c>
    </row>
    <row r="80" spans="1:23" x14ac:dyDescent="0.25">
      <c r="A80" s="163">
        <v>51449</v>
      </c>
      <c r="B80" s="123" t="s">
        <v>206</v>
      </c>
      <c r="C80" s="2"/>
      <c r="D80" s="355">
        <v>68</v>
      </c>
      <c r="E80" s="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114"/>
      <c r="Q80" s="267"/>
      <c r="R80" s="80"/>
      <c r="S80" s="80"/>
      <c r="T80" s="80"/>
      <c r="U80" s="2"/>
      <c r="V80" s="81">
        <f t="shared" si="10"/>
        <v>0</v>
      </c>
      <c r="W80" s="79">
        <f t="shared" si="11"/>
        <v>0</v>
      </c>
    </row>
    <row r="81" spans="1:23" x14ac:dyDescent="0.25">
      <c r="A81" s="163">
        <v>51450</v>
      </c>
      <c r="B81" s="123" t="s">
        <v>207</v>
      </c>
      <c r="C81" s="2"/>
      <c r="D81" s="355">
        <v>79</v>
      </c>
      <c r="E81" s="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114"/>
      <c r="Q81" s="267"/>
      <c r="R81" s="80"/>
      <c r="S81" s="80"/>
      <c r="T81" s="80"/>
      <c r="U81" s="2"/>
      <c r="V81" s="81">
        <f t="shared" si="10"/>
        <v>0</v>
      </c>
      <c r="W81" s="79">
        <f t="shared" si="11"/>
        <v>0</v>
      </c>
    </row>
    <row r="82" spans="1:23" x14ac:dyDescent="0.25">
      <c r="A82" s="163">
        <v>51543</v>
      </c>
      <c r="B82" s="123" t="s">
        <v>98</v>
      </c>
      <c r="C82" s="2"/>
      <c r="D82" s="355">
        <v>81</v>
      </c>
      <c r="E82" s="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114"/>
      <c r="Q82" s="267"/>
      <c r="R82" s="80"/>
      <c r="S82" s="80"/>
      <c r="T82" s="80"/>
      <c r="U82" s="2"/>
      <c r="V82" s="81">
        <f t="shared" si="10"/>
        <v>0</v>
      </c>
      <c r="W82" s="79">
        <f t="shared" si="11"/>
        <v>0</v>
      </c>
    </row>
    <row r="83" spans="1:23" x14ac:dyDescent="0.25">
      <c r="A83" s="163">
        <v>51510</v>
      </c>
      <c r="B83" s="123" t="s">
        <v>138</v>
      </c>
      <c r="C83" s="2"/>
      <c r="D83" s="355">
        <v>95</v>
      </c>
      <c r="E83" s="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114"/>
      <c r="Q83" s="267"/>
      <c r="R83" s="80"/>
      <c r="S83" s="288"/>
      <c r="T83" s="288"/>
      <c r="U83" s="2"/>
      <c r="V83" s="81">
        <f t="shared" ref="V83" si="12">SUM(F83:P83)</f>
        <v>0</v>
      </c>
      <c r="W83" s="79">
        <f t="shared" si="11"/>
        <v>0</v>
      </c>
    </row>
    <row r="84" spans="1:23" x14ac:dyDescent="0.25">
      <c r="A84" s="163">
        <v>51516</v>
      </c>
      <c r="B84" s="123" t="s">
        <v>208</v>
      </c>
      <c r="C84" s="2"/>
      <c r="D84" s="355">
        <v>87</v>
      </c>
      <c r="E84" s="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114"/>
      <c r="Q84" s="267"/>
      <c r="R84" s="80"/>
      <c r="S84" s="288"/>
      <c r="T84" s="288"/>
      <c r="U84" s="2"/>
      <c r="V84" s="81">
        <f t="shared" si="10"/>
        <v>0</v>
      </c>
      <c r="W84" s="79">
        <f t="shared" si="11"/>
        <v>0</v>
      </c>
    </row>
    <row r="85" spans="1:23" x14ac:dyDescent="0.25">
      <c r="A85" s="163">
        <v>51580</v>
      </c>
      <c r="B85" s="123" t="s">
        <v>209</v>
      </c>
      <c r="C85" s="2"/>
      <c r="D85" s="355">
        <v>84</v>
      </c>
      <c r="E85" s="2"/>
      <c r="F85" s="80"/>
      <c r="G85" s="80"/>
      <c r="H85" s="80"/>
      <c r="I85" s="80"/>
      <c r="J85" s="80"/>
      <c r="K85" s="80"/>
      <c r="L85" s="80"/>
      <c r="M85" s="80"/>
      <c r="N85" s="80"/>
      <c r="O85" s="178"/>
      <c r="P85" s="116"/>
      <c r="Q85" s="267"/>
      <c r="R85" s="108"/>
      <c r="S85" s="178"/>
      <c r="T85" s="213"/>
      <c r="U85" s="2"/>
      <c r="V85" s="81">
        <f t="shared" si="10"/>
        <v>0</v>
      </c>
      <c r="W85" s="79">
        <f>(V85*D85)+(R85*$D$333)</f>
        <v>0</v>
      </c>
    </row>
    <row r="86" spans="1:23" ht="9" customHeight="1" x14ac:dyDescent="0.25">
      <c r="A86" s="166"/>
      <c r="B86" s="173"/>
      <c r="C86" s="2"/>
      <c r="D86" s="356"/>
      <c r="E86" s="2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267"/>
      <c r="R86" s="84"/>
      <c r="S86" s="84"/>
      <c r="T86" s="84"/>
      <c r="U86" s="2"/>
      <c r="V86" s="85"/>
      <c r="W86" s="83"/>
    </row>
    <row r="87" spans="1:23" s="10" customFormat="1" ht="18.75" x14ac:dyDescent="0.3">
      <c r="A87" s="86" t="s">
        <v>210</v>
      </c>
      <c r="B87" s="193"/>
      <c r="D87" s="357" t="s">
        <v>12</v>
      </c>
      <c r="F87" s="72" t="s">
        <v>187</v>
      </c>
      <c r="G87" s="72" t="s">
        <v>80</v>
      </c>
      <c r="H87" s="72" t="s">
        <v>81</v>
      </c>
      <c r="I87" s="72" t="s">
        <v>82</v>
      </c>
      <c r="J87" s="72" t="s">
        <v>83</v>
      </c>
      <c r="K87" s="72" t="s">
        <v>84</v>
      </c>
      <c r="L87" s="72" t="s">
        <v>85</v>
      </c>
      <c r="M87" s="72">
        <v>7</v>
      </c>
      <c r="N87" s="72" t="s">
        <v>86</v>
      </c>
      <c r="O87" s="72">
        <v>9</v>
      </c>
      <c r="P87" s="72" t="s">
        <v>87</v>
      </c>
      <c r="Q87" s="269"/>
      <c r="R87" s="266" t="s">
        <v>45</v>
      </c>
      <c r="S87" s="266" t="s">
        <v>45</v>
      </c>
      <c r="T87" s="266" t="s">
        <v>45</v>
      </c>
      <c r="V87" s="88" t="s">
        <v>45</v>
      </c>
      <c r="W87" s="89" t="s">
        <v>1</v>
      </c>
    </row>
    <row r="88" spans="1:23" ht="9" customHeight="1" x14ac:dyDescent="0.25">
      <c r="A88" s="166"/>
      <c r="B88" s="173"/>
      <c r="C88" s="2"/>
      <c r="D88" s="356"/>
      <c r="E88" s="2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267"/>
      <c r="R88" s="77"/>
      <c r="S88" s="77"/>
      <c r="T88" s="77"/>
      <c r="U88" s="2"/>
      <c r="V88" s="85"/>
      <c r="W88" s="83"/>
    </row>
    <row r="89" spans="1:23" x14ac:dyDescent="0.25">
      <c r="A89" s="163">
        <v>51929</v>
      </c>
      <c r="B89" s="123" t="s">
        <v>478</v>
      </c>
      <c r="C89" s="2"/>
      <c r="D89" s="355">
        <v>64</v>
      </c>
      <c r="E89" s="2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164"/>
      <c r="Q89" s="267"/>
      <c r="R89" s="80"/>
      <c r="S89" s="80"/>
      <c r="T89" s="164"/>
      <c r="U89" s="2"/>
      <c r="V89" s="81">
        <f>SUM(F89:P89)</f>
        <v>0</v>
      </c>
      <c r="W89" s="79">
        <f>(V89*D89)+(R89*$D$333)+(S89*$D$329)</f>
        <v>0</v>
      </c>
    </row>
    <row r="90" spans="1:23" x14ac:dyDescent="0.25">
      <c r="A90" s="163">
        <v>51936</v>
      </c>
      <c r="B90" s="123" t="s">
        <v>479</v>
      </c>
      <c r="C90" s="2"/>
      <c r="D90" s="355">
        <v>67</v>
      </c>
      <c r="E90" s="2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114"/>
      <c r="Q90" s="267"/>
      <c r="R90" s="80"/>
      <c r="S90" s="80"/>
      <c r="T90" s="165"/>
      <c r="U90" s="2"/>
      <c r="V90" s="81">
        <f t="shared" ref="V90:V91" si="13">SUM(F90:P90)</f>
        <v>0</v>
      </c>
      <c r="W90" s="79">
        <f t="shared" ref="W90" si="14">(V90*D90)+(R90*$D$333)+(S90*$D$329)</f>
        <v>0</v>
      </c>
    </row>
    <row r="91" spans="1:23" x14ac:dyDescent="0.25">
      <c r="A91" s="163">
        <v>51938</v>
      </c>
      <c r="B91" s="123" t="s">
        <v>721</v>
      </c>
      <c r="C91" s="2"/>
      <c r="D91" s="355">
        <v>67</v>
      </c>
      <c r="E91" s="2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165"/>
      <c r="Q91" s="267"/>
      <c r="R91" s="80"/>
      <c r="S91" s="80"/>
      <c r="T91" s="80"/>
      <c r="U91" s="2"/>
      <c r="V91" s="81">
        <f t="shared" si="13"/>
        <v>0</v>
      </c>
      <c r="W91" s="79">
        <f>(V91*D91)+(R91*$D$333)+(S91*$D$329)+(T91*$D$330)</f>
        <v>0</v>
      </c>
    </row>
    <row r="92" spans="1:23" ht="9" customHeight="1" x14ac:dyDescent="0.25">
      <c r="A92" s="166"/>
      <c r="B92" s="173"/>
      <c r="C92" s="2"/>
      <c r="D92" s="356"/>
      <c r="E92" s="2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267"/>
      <c r="R92" s="84"/>
      <c r="U92" s="2"/>
      <c r="V92" s="85"/>
      <c r="W92" s="83"/>
    </row>
    <row r="93" spans="1:23" s="10" customFormat="1" ht="18.75" x14ac:dyDescent="0.3">
      <c r="A93" s="168" t="s">
        <v>107</v>
      </c>
      <c r="B93" s="201"/>
      <c r="C93" s="87"/>
      <c r="D93" s="358" t="s">
        <v>12</v>
      </c>
      <c r="E93" s="87"/>
      <c r="F93" s="370" t="s">
        <v>487</v>
      </c>
      <c r="G93" s="371"/>
      <c r="H93" s="371"/>
      <c r="I93" s="371"/>
      <c r="J93" s="371"/>
      <c r="K93" s="371"/>
      <c r="L93" s="371"/>
      <c r="M93" s="371"/>
      <c r="N93" s="371"/>
      <c r="O93" s="371"/>
      <c r="P93" s="372"/>
      <c r="Q93" s="269"/>
      <c r="R93" s="287" t="s">
        <v>188</v>
      </c>
      <c r="S93" s="352" t="s">
        <v>647</v>
      </c>
      <c r="T93" s="268"/>
      <c r="U93" s="87"/>
      <c r="V93" s="70" t="s">
        <v>45</v>
      </c>
      <c r="W93" s="58" t="s">
        <v>1</v>
      </c>
    </row>
    <row r="94" spans="1:23" s="10" customFormat="1" ht="18.75" x14ac:dyDescent="0.3">
      <c r="A94" s="86" t="s">
        <v>108</v>
      </c>
      <c r="B94" s="193"/>
      <c r="C94" s="87"/>
      <c r="D94" s="359" t="s">
        <v>13</v>
      </c>
      <c r="E94" s="87"/>
      <c r="F94" s="72" t="s">
        <v>187</v>
      </c>
      <c r="G94" s="72" t="s">
        <v>80</v>
      </c>
      <c r="H94" s="72" t="s">
        <v>81</v>
      </c>
      <c r="I94" s="72" t="s">
        <v>82</v>
      </c>
      <c r="J94" s="72" t="s">
        <v>83</v>
      </c>
      <c r="K94" s="72" t="s">
        <v>84</v>
      </c>
      <c r="L94" s="72" t="s">
        <v>85</v>
      </c>
      <c r="M94" s="72">
        <v>7</v>
      </c>
      <c r="N94" s="72" t="s">
        <v>86</v>
      </c>
      <c r="O94" s="72">
        <v>9</v>
      </c>
      <c r="P94" s="72" t="s">
        <v>87</v>
      </c>
      <c r="Q94" s="269"/>
      <c r="R94" s="266" t="s">
        <v>45</v>
      </c>
      <c r="S94" s="266" t="s">
        <v>45</v>
      </c>
      <c r="T94" s="268"/>
      <c r="U94" s="87"/>
      <c r="V94" s="73"/>
      <c r="W94" s="74"/>
    </row>
    <row r="95" spans="1:23" ht="9" customHeight="1" x14ac:dyDescent="0.25">
      <c r="A95" s="162"/>
      <c r="B95" s="199"/>
      <c r="C95" s="2"/>
      <c r="D95" s="360"/>
      <c r="E95" s="2"/>
      <c r="Q95" s="267"/>
      <c r="R95" s="77"/>
      <c r="S95" s="77"/>
      <c r="U95" s="2"/>
    </row>
    <row r="96" spans="1:23" x14ac:dyDescent="0.25">
      <c r="A96" s="163">
        <v>52132</v>
      </c>
      <c r="B96" s="123" t="s">
        <v>211</v>
      </c>
      <c r="C96" s="2"/>
      <c r="D96" s="355">
        <v>50</v>
      </c>
      <c r="E96" s="2"/>
      <c r="F96" s="164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267"/>
      <c r="R96" s="80"/>
      <c r="S96" s="80"/>
      <c r="U96" s="2"/>
      <c r="V96" s="81">
        <f>SUM(F96:P96)</f>
        <v>0</v>
      </c>
      <c r="W96" s="79">
        <f>(V96*D96)+(R96*$D$333)+(S96*$D$332)</f>
        <v>0</v>
      </c>
    </row>
    <row r="97" spans="1:23" x14ac:dyDescent="0.25">
      <c r="A97" s="169" t="s">
        <v>212</v>
      </c>
      <c r="B97" s="123" t="s">
        <v>213</v>
      </c>
      <c r="C97" s="2"/>
      <c r="D97" s="355">
        <v>54</v>
      </c>
      <c r="E97" s="2"/>
      <c r="F97" s="114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267"/>
      <c r="R97" s="80"/>
      <c r="S97" s="80"/>
      <c r="U97" s="2"/>
      <c r="V97" s="81">
        <f t="shared" ref="V97:V99" si="15">SUM(F97:P97)</f>
        <v>0</v>
      </c>
      <c r="W97" s="79">
        <f>(V97*D97)+(R97*$D$333)+(S97*$D$332)</f>
        <v>0</v>
      </c>
    </row>
    <row r="98" spans="1:23" x14ac:dyDescent="0.25">
      <c r="A98" s="163">
        <v>52133</v>
      </c>
      <c r="B98" s="123" t="s">
        <v>214</v>
      </c>
      <c r="C98" s="2"/>
      <c r="D98" s="355">
        <v>64</v>
      </c>
      <c r="E98" s="2"/>
      <c r="F98" s="114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267"/>
      <c r="R98" s="80"/>
      <c r="S98" s="80"/>
      <c r="U98" s="2"/>
      <c r="V98" s="81">
        <f t="shared" si="15"/>
        <v>0</v>
      </c>
      <c r="W98" s="79">
        <f>(V98*D98)+(R98*$D$333)+(S98*$D$332)</f>
        <v>0</v>
      </c>
    </row>
    <row r="99" spans="1:23" x14ac:dyDescent="0.25">
      <c r="A99" s="169" t="s">
        <v>215</v>
      </c>
      <c r="B99" s="123" t="s">
        <v>216</v>
      </c>
      <c r="C99" s="2"/>
      <c r="D99" s="355">
        <v>67</v>
      </c>
      <c r="E99" s="2"/>
      <c r="F99" s="165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267"/>
      <c r="R99" s="80"/>
      <c r="S99" s="80"/>
      <c r="U99" s="2"/>
      <c r="V99" s="81">
        <f t="shared" si="15"/>
        <v>0</v>
      </c>
      <c r="W99" s="79">
        <f>(V99*D99)+(R99*$D$333)+(S99*$D$332)</f>
        <v>0</v>
      </c>
    </row>
    <row r="100" spans="1:23" ht="9" customHeight="1" x14ac:dyDescent="0.25">
      <c r="A100" s="162"/>
      <c r="B100" s="199"/>
      <c r="C100" s="2"/>
      <c r="D100" s="356"/>
      <c r="E100" s="2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267"/>
      <c r="R100" s="84"/>
      <c r="S100" s="84"/>
      <c r="U100" s="2"/>
      <c r="V100" s="85"/>
      <c r="W100" s="83"/>
    </row>
    <row r="101" spans="1:23" s="10" customFormat="1" ht="18.75" x14ac:dyDescent="0.3">
      <c r="A101" s="86" t="s">
        <v>109</v>
      </c>
      <c r="B101" s="193"/>
      <c r="D101" s="357" t="s">
        <v>12</v>
      </c>
      <c r="F101" s="72" t="s">
        <v>187</v>
      </c>
      <c r="G101" s="72" t="s">
        <v>80</v>
      </c>
      <c r="H101" s="72" t="s">
        <v>81</v>
      </c>
      <c r="I101" s="72" t="s">
        <v>82</v>
      </c>
      <c r="J101" s="72" t="s">
        <v>83</v>
      </c>
      <c r="K101" s="72" t="s">
        <v>84</v>
      </c>
      <c r="L101" s="72" t="s">
        <v>85</v>
      </c>
      <c r="M101" s="72">
        <v>7</v>
      </c>
      <c r="N101" s="72" t="s">
        <v>86</v>
      </c>
      <c r="O101" s="72">
        <v>9</v>
      </c>
      <c r="P101" s="72" t="s">
        <v>87</v>
      </c>
      <c r="Q101" s="269"/>
      <c r="R101" s="266" t="s">
        <v>45</v>
      </c>
      <c r="S101" s="266" t="s">
        <v>45</v>
      </c>
      <c r="T101" s="268"/>
      <c r="V101" s="88" t="s">
        <v>45</v>
      </c>
      <c r="W101" s="89" t="s">
        <v>1</v>
      </c>
    </row>
    <row r="102" spans="1:23" ht="9" customHeight="1" x14ac:dyDescent="0.25">
      <c r="A102" s="162"/>
      <c r="B102" s="199"/>
      <c r="C102" s="2"/>
      <c r="D102" s="356"/>
      <c r="E102" s="2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267"/>
      <c r="R102" s="84"/>
      <c r="S102" s="84"/>
      <c r="U102" s="2"/>
      <c r="V102" s="85"/>
      <c r="W102" s="83"/>
    </row>
    <row r="103" spans="1:23" x14ac:dyDescent="0.25">
      <c r="A103" s="163">
        <v>51829</v>
      </c>
      <c r="B103" s="123" t="s">
        <v>587</v>
      </c>
      <c r="C103" s="2"/>
      <c r="D103" s="355">
        <v>45</v>
      </c>
      <c r="E103" s="2"/>
      <c r="F103" s="164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267"/>
      <c r="R103" s="80"/>
      <c r="S103" s="80"/>
      <c r="U103" s="2"/>
      <c r="V103" s="81">
        <f t="shared" ref="V103:V106" si="16">SUM(F103:P103)</f>
        <v>0</v>
      </c>
      <c r="W103" s="79">
        <f>(V103*D103)+(R103*$D$333)+(S103*$D$332)</f>
        <v>0</v>
      </c>
    </row>
    <row r="104" spans="1:23" x14ac:dyDescent="0.25">
      <c r="A104" s="169" t="s">
        <v>217</v>
      </c>
      <c r="B104" s="123" t="s">
        <v>588</v>
      </c>
      <c r="C104" s="2"/>
      <c r="D104" s="355">
        <v>48</v>
      </c>
      <c r="E104" s="2"/>
      <c r="F104" s="114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267"/>
      <c r="R104" s="80"/>
      <c r="S104" s="80"/>
      <c r="U104" s="2"/>
      <c r="V104" s="81">
        <f t="shared" si="16"/>
        <v>0</v>
      </c>
      <c r="W104" s="79">
        <f>(V104*D104)+(R104*$D$333)+(S104*$D$332)</f>
        <v>0</v>
      </c>
    </row>
    <row r="105" spans="1:23" x14ac:dyDescent="0.25">
      <c r="A105" s="163">
        <v>51830</v>
      </c>
      <c r="B105" s="123" t="s">
        <v>218</v>
      </c>
      <c r="C105" s="2"/>
      <c r="D105" s="355">
        <v>66</v>
      </c>
      <c r="E105" s="2"/>
      <c r="F105" s="114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267"/>
      <c r="R105" s="80"/>
      <c r="S105" s="80"/>
      <c r="U105" s="2"/>
      <c r="V105" s="81">
        <f t="shared" si="16"/>
        <v>0</v>
      </c>
      <c r="W105" s="79">
        <f>(V105*D105)+(R105*$D$333)+(S105*$D$332)</f>
        <v>0</v>
      </c>
    </row>
    <row r="106" spans="1:23" x14ac:dyDescent="0.25">
      <c r="A106" s="169" t="s">
        <v>219</v>
      </c>
      <c r="B106" s="123" t="s">
        <v>220</v>
      </c>
      <c r="C106" s="2"/>
      <c r="D106" s="355">
        <v>70</v>
      </c>
      <c r="E106" s="2"/>
      <c r="F106" s="165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267"/>
      <c r="R106" s="80"/>
      <c r="S106" s="80"/>
      <c r="U106" s="2"/>
      <c r="V106" s="81">
        <f t="shared" si="16"/>
        <v>0</v>
      </c>
      <c r="W106" s="79">
        <f>(V106*D106)+(R106*$D$333)+(S106*$D$332)</f>
        <v>0</v>
      </c>
    </row>
    <row r="107" spans="1:23" ht="9" customHeight="1" x14ac:dyDescent="0.25">
      <c r="A107" s="162"/>
      <c r="B107" s="199"/>
      <c r="C107" s="2"/>
      <c r="D107" s="356"/>
      <c r="E107" s="2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267"/>
      <c r="R107" s="84"/>
      <c r="S107" s="84"/>
      <c r="U107" s="2"/>
      <c r="V107" s="85"/>
      <c r="W107" s="83"/>
    </row>
    <row r="108" spans="1:23" s="10" customFormat="1" ht="18.75" x14ac:dyDescent="0.3">
      <c r="A108" s="86" t="s">
        <v>110</v>
      </c>
      <c r="B108" s="193"/>
      <c r="D108" s="357" t="s">
        <v>12</v>
      </c>
      <c r="F108" s="72" t="s">
        <v>187</v>
      </c>
      <c r="G108" s="72" t="s">
        <v>80</v>
      </c>
      <c r="H108" s="72" t="s">
        <v>81</v>
      </c>
      <c r="I108" s="72" t="s">
        <v>82</v>
      </c>
      <c r="J108" s="72" t="s">
        <v>83</v>
      </c>
      <c r="K108" s="72" t="s">
        <v>84</v>
      </c>
      <c r="L108" s="72" t="s">
        <v>85</v>
      </c>
      <c r="M108" s="72">
        <v>7</v>
      </c>
      <c r="N108" s="72" t="s">
        <v>86</v>
      </c>
      <c r="O108" s="72">
        <v>9</v>
      </c>
      <c r="P108" s="72" t="s">
        <v>87</v>
      </c>
      <c r="Q108" s="269"/>
      <c r="R108" s="266" t="s">
        <v>45</v>
      </c>
      <c r="S108" s="266" t="s">
        <v>45</v>
      </c>
      <c r="T108" s="268"/>
      <c r="V108" s="88" t="s">
        <v>45</v>
      </c>
      <c r="W108" s="89" t="s">
        <v>1</v>
      </c>
    </row>
    <row r="109" spans="1:23" ht="9" customHeight="1" x14ac:dyDescent="0.25">
      <c r="A109" s="162"/>
      <c r="B109" s="199"/>
      <c r="C109" s="2"/>
      <c r="D109" s="356"/>
      <c r="E109" s="2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267"/>
      <c r="R109" s="84"/>
      <c r="S109" s="84"/>
      <c r="U109" s="2"/>
      <c r="V109" s="85"/>
      <c r="W109" s="83"/>
    </row>
    <row r="110" spans="1:23" x14ac:dyDescent="0.25">
      <c r="A110" s="163">
        <v>53530</v>
      </c>
      <c r="B110" s="123" t="s">
        <v>221</v>
      </c>
      <c r="C110" s="2"/>
      <c r="D110" s="355">
        <v>54</v>
      </c>
      <c r="E110" s="2"/>
      <c r="F110" s="164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267"/>
      <c r="R110" s="80"/>
      <c r="S110" s="289"/>
      <c r="U110" s="2"/>
      <c r="V110" s="81">
        <f t="shared" ref="V110:V115" si="17">SUM(F110:P110)</f>
        <v>0</v>
      </c>
      <c r="W110" s="79">
        <f>(V110*D110)+(R110*$D$333)</f>
        <v>0</v>
      </c>
    </row>
    <row r="111" spans="1:23" x14ac:dyDescent="0.25">
      <c r="A111" s="169" t="s">
        <v>222</v>
      </c>
      <c r="B111" s="123" t="s">
        <v>223</v>
      </c>
      <c r="C111" s="2"/>
      <c r="D111" s="355">
        <v>66</v>
      </c>
      <c r="E111" s="2"/>
      <c r="F111" s="114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267"/>
      <c r="R111" s="80"/>
      <c r="S111" s="80"/>
      <c r="U111" s="2"/>
      <c r="V111" s="81">
        <f t="shared" si="17"/>
        <v>0</v>
      </c>
      <c r="W111" s="79">
        <f>(V111*D111)+(R111*$D$333)+(S111*$D$332)</f>
        <v>0</v>
      </c>
    </row>
    <row r="112" spans="1:23" x14ac:dyDescent="0.25">
      <c r="A112" s="163">
        <v>53529</v>
      </c>
      <c r="B112" s="123" t="s">
        <v>99</v>
      </c>
      <c r="C112" s="2"/>
      <c r="D112" s="355">
        <v>51</v>
      </c>
      <c r="E112" s="2"/>
      <c r="F112" s="114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267"/>
      <c r="R112" s="80"/>
      <c r="S112" s="289"/>
      <c r="U112" s="2"/>
      <c r="V112" s="81">
        <f t="shared" si="17"/>
        <v>0</v>
      </c>
      <c r="W112" s="79">
        <f>(V112*D112)+(R112*$D$333)</f>
        <v>0</v>
      </c>
    </row>
    <row r="113" spans="1:23" x14ac:dyDescent="0.25">
      <c r="A113" s="169" t="s">
        <v>78</v>
      </c>
      <c r="B113" s="123" t="s">
        <v>139</v>
      </c>
      <c r="C113" s="2"/>
      <c r="D113" s="355">
        <v>63</v>
      </c>
      <c r="E113" s="2"/>
      <c r="F113" s="114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267"/>
      <c r="R113" s="80"/>
      <c r="S113" s="80"/>
      <c r="U113" s="2"/>
      <c r="V113" s="81">
        <f t="shared" si="17"/>
        <v>0</v>
      </c>
      <c r="W113" s="79">
        <f>(V113*D113)+(R113*$D$333)+(S113*$D$332)</f>
        <v>0</v>
      </c>
    </row>
    <row r="114" spans="1:23" x14ac:dyDescent="0.25">
      <c r="A114" s="163">
        <v>54418</v>
      </c>
      <c r="B114" s="123" t="s">
        <v>140</v>
      </c>
      <c r="C114" s="2"/>
      <c r="D114" s="355">
        <v>49</v>
      </c>
      <c r="E114" s="2"/>
      <c r="F114" s="114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267"/>
      <c r="R114" s="80"/>
      <c r="S114" s="80"/>
      <c r="U114" s="2"/>
      <c r="V114" s="81">
        <f t="shared" si="17"/>
        <v>0</v>
      </c>
      <c r="W114" s="79">
        <f>(V114*D114)+(R114*$D$333)</f>
        <v>0</v>
      </c>
    </row>
    <row r="115" spans="1:23" x14ac:dyDescent="0.25">
      <c r="A115" s="163">
        <v>54429</v>
      </c>
      <c r="B115" s="123" t="s">
        <v>224</v>
      </c>
      <c r="C115" s="2"/>
      <c r="D115" s="355">
        <v>60</v>
      </c>
      <c r="E115" s="2"/>
      <c r="F115" s="165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267"/>
      <c r="R115" s="80"/>
      <c r="S115" s="80"/>
      <c r="U115" s="2"/>
      <c r="V115" s="81">
        <f t="shared" si="17"/>
        <v>0</v>
      </c>
      <c r="W115" s="79">
        <f>(V115*D115)+(R115*$D$333)+(S115*$D$332)</f>
        <v>0</v>
      </c>
    </row>
    <row r="116" spans="1:23" ht="9" customHeight="1" x14ac:dyDescent="0.25">
      <c r="A116" s="162"/>
      <c r="B116" s="199"/>
      <c r="C116" s="2"/>
      <c r="D116" s="356"/>
      <c r="E116" s="2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267"/>
      <c r="R116" s="84"/>
      <c r="S116" s="84"/>
      <c r="U116" s="2"/>
      <c r="V116" s="85"/>
      <c r="W116" s="83"/>
    </row>
    <row r="117" spans="1:23" s="10" customFormat="1" ht="18.75" x14ac:dyDescent="0.3">
      <c r="A117" s="86" t="s">
        <v>111</v>
      </c>
      <c r="B117" s="202"/>
      <c r="D117" s="357" t="s">
        <v>12</v>
      </c>
      <c r="F117" s="72" t="s">
        <v>187</v>
      </c>
      <c r="G117" s="72" t="s">
        <v>80</v>
      </c>
      <c r="H117" s="72" t="s">
        <v>81</v>
      </c>
      <c r="I117" s="72" t="s">
        <v>82</v>
      </c>
      <c r="J117" s="72" t="s">
        <v>83</v>
      </c>
      <c r="K117" s="72" t="s">
        <v>84</v>
      </c>
      <c r="L117" s="72" t="s">
        <v>85</v>
      </c>
      <c r="M117" s="72">
        <v>7</v>
      </c>
      <c r="N117" s="72" t="s">
        <v>86</v>
      </c>
      <c r="O117" s="72">
        <v>9</v>
      </c>
      <c r="P117" s="72" t="s">
        <v>87</v>
      </c>
      <c r="Q117" s="269"/>
      <c r="R117" s="266" t="s">
        <v>45</v>
      </c>
      <c r="S117" s="266" t="s">
        <v>45</v>
      </c>
      <c r="T117" s="268"/>
      <c r="V117" s="88" t="s">
        <v>45</v>
      </c>
      <c r="W117" s="89" t="s">
        <v>1</v>
      </c>
    </row>
    <row r="118" spans="1:23" ht="9" customHeight="1" x14ac:dyDescent="0.25">
      <c r="A118" s="162"/>
      <c r="B118" s="199"/>
      <c r="C118" s="2"/>
      <c r="D118" s="356"/>
      <c r="E118" s="2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267"/>
      <c r="R118" s="84"/>
      <c r="S118" s="84"/>
      <c r="U118" s="2"/>
      <c r="V118" s="85"/>
      <c r="W118" s="83"/>
    </row>
    <row r="119" spans="1:23" x14ac:dyDescent="0.25">
      <c r="A119" s="163">
        <v>53430</v>
      </c>
      <c r="B119" s="123" t="s">
        <v>225</v>
      </c>
      <c r="C119" s="2"/>
      <c r="D119" s="355">
        <v>44</v>
      </c>
      <c r="E119" s="2"/>
      <c r="F119" s="164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267"/>
      <c r="R119" s="80"/>
      <c r="S119" s="289"/>
      <c r="U119" s="2"/>
      <c r="V119" s="81">
        <f>SUM(F119:P119)</f>
        <v>0</v>
      </c>
      <c r="W119" s="79">
        <f>(V119*D119)+(R119*$D$333)</f>
        <v>0</v>
      </c>
    </row>
    <row r="120" spans="1:23" x14ac:dyDescent="0.25">
      <c r="A120" s="169" t="s">
        <v>226</v>
      </c>
      <c r="B120" s="123" t="s">
        <v>227</v>
      </c>
      <c r="C120" s="2"/>
      <c r="D120" s="355">
        <v>57</v>
      </c>
      <c r="E120" s="2"/>
      <c r="F120" s="114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267"/>
      <c r="R120" s="80"/>
      <c r="S120" s="80"/>
      <c r="U120" s="2"/>
      <c r="V120" s="81">
        <f>SUM(F120:P120)</f>
        <v>0</v>
      </c>
      <c r="W120" s="79">
        <f>(V120*D120)+(R120*$D$333)+(S120*$D$332)</f>
        <v>0</v>
      </c>
    </row>
    <row r="121" spans="1:23" x14ac:dyDescent="0.25">
      <c r="A121" s="163">
        <v>53429</v>
      </c>
      <c r="B121" s="123" t="s">
        <v>100</v>
      </c>
      <c r="C121" s="2"/>
      <c r="D121" s="355">
        <v>40</v>
      </c>
      <c r="E121" s="2"/>
      <c r="F121" s="114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267"/>
      <c r="R121" s="80"/>
      <c r="S121" s="289"/>
      <c r="U121" s="2"/>
      <c r="V121" s="81">
        <f>SUM(F121:P121)</f>
        <v>0</v>
      </c>
      <c r="W121" s="79">
        <f>(V121*D121)+(R121*$D$333)</f>
        <v>0</v>
      </c>
    </row>
    <row r="122" spans="1:23" x14ac:dyDescent="0.25">
      <c r="A122" s="169" t="s">
        <v>79</v>
      </c>
      <c r="B122" s="123" t="s">
        <v>128</v>
      </c>
      <c r="C122" s="2"/>
      <c r="D122" s="355">
        <v>52</v>
      </c>
      <c r="E122" s="2"/>
      <c r="F122" s="114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267"/>
      <c r="R122" s="80"/>
      <c r="S122" s="80"/>
      <c r="U122" s="2"/>
      <c r="V122" s="81">
        <f>SUM(F122:P122)</f>
        <v>0</v>
      </c>
      <c r="W122" s="79">
        <f>(V122*D122)+(R122*$D$333)+(S122*$D$332)</f>
        <v>0</v>
      </c>
    </row>
    <row r="123" spans="1:23" x14ac:dyDescent="0.25">
      <c r="A123" s="163">
        <v>54318</v>
      </c>
      <c r="B123" s="123" t="s">
        <v>101</v>
      </c>
      <c r="C123" s="2"/>
      <c r="D123" s="355">
        <v>45</v>
      </c>
      <c r="E123" s="2"/>
      <c r="F123" s="114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267"/>
      <c r="R123" s="80"/>
      <c r="S123" s="80"/>
      <c r="U123" s="2"/>
      <c r="V123" s="81">
        <f t="shared" ref="V123:V124" si="18">SUM(F123:P123)</f>
        <v>0</v>
      </c>
      <c r="W123" s="79">
        <f>(V123*D123)+(R123*$D$333)+(S123*$D$332)</f>
        <v>0</v>
      </c>
    </row>
    <row r="124" spans="1:23" x14ac:dyDescent="0.25">
      <c r="A124" s="163">
        <v>54329</v>
      </c>
      <c r="B124" s="123" t="s">
        <v>228</v>
      </c>
      <c r="C124" s="2"/>
      <c r="D124" s="355">
        <v>48</v>
      </c>
      <c r="E124" s="2"/>
      <c r="F124" s="165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267"/>
      <c r="R124" s="80"/>
      <c r="S124" s="80"/>
      <c r="U124" s="2"/>
      <c r="V124" s="81">
        <f t="shared" si="18"/>
        <v>0</v>
      </c>
      <c r="W124" s="79">
        <f>(V124*D124)+(R124*$D$333)+(S124*$D$332)</f>
        <v>0</v>
      </c>
    </row>
    <row r="125" spans="1:23" ht="9" customHeight="1" x14ac:dyDescent="0.25">
      <c r="A125" s="166"/>
      <c r="B125" s="173"/>
      <c r="C125" s="2"/>
      <c r="D125" s="356"/>
      <c r="E125" s="2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267"/>
      <c r="R125" s="84"/>
      <c r="S125" s="84"/>
      <c r="U125" s="2"/>
      <c r="V125" s="85"/>
      <c r="W125" s="83"/>
    </row>
    <row r="126" spans="1:23" s="10" customFormat="1" ht="18.75" x14ac:dyDescent="0.3">
      <c r="A126" s="168" t="s">
        <v>112</v>
      </c>
      <c r="B126" s="201"/>
      <c r="C126" s="87"/>
      <c r="D126" s="358" t="s">
        <v>12</v>
      </c>
      <c r="E126" s="87"/>
      <c r="F126" s="370" t="s">
        <v>487</v>
      </c>
      <c r="G126" s="371"/>
      <c r="H126" s="371"/>
      <c r="I126" s="371"/>
      <c r="J126" s="371"/>
      <c r="K126" s="371"/>
      <c r="L126" s="371"/>
      <c r="M126" s="371"/>
      <c r="N126" s="371"/>
      <c r="O126" s="371"/>
      <c r="P126" s="372"/>
      <c r="Q126" s="269"/>
      <c r="R126" s="287" t="s">
        <v>188</v>
      </c>
      <c r="S126" s="352" t="s">
        <v>647</v>
      </c>
      <c r="T126" s="268"/>
      <c r="U126" s="87"/>
      <c r="V126" s="70" t="s">
        <v>45</v>
      </c>
      <c r="W126" s="58" t="s">
        <v>1</v>
      </c>
    </row>
    <row r="127" spans="1:23" s="10" customFormat="1" ht="18.75" x14ac:dyDescent="0.3">
      <c r="A127" s="86" t="s">
        <v>113</v>
      </c>
      <c r="B127" s="193"/>
      <c r="C127" s="87"/>
      <c r="D127" s="359" t="s">
        <v>13</v>
      </c>
      <c r="E127" s="87"/>
      <c r="F127" s="72" t="s">
        <v>187</v>
      </c>
      <c r="G127" s="72" t="s">
        <v>80</v>
      </c>
      <c r="H127" s="72" t="s">
        <v>81</v>
      </c>
      <c r="I127" s="72" t="s">
        <v>82</v>
      </c>
      <c r="J127" s="72" t="s">
        <v>83</v>
      </c>
      <c r="K127" s="72" t="s">
        <v>84</v>
      </c>
      <c r="L127" s="72" t="s">
        <v>85</v>
      </c>
      <c r="M127" s="72">
        <v>7</v>
      </c>
      <c r="N127" s="72" t="s">
        <v>86</v>
      </c>
      <c r="O127" s="72">
        <v>9</v>
      </c>
      <c r="P127" s="72" t="s">
        <v>87</v>
      </c>
      <c r="Q127" s="269"/>
      <c r="R127" s="266" t="s">
        <v>45</v>
      </c>
      <c r="S127" s="266" t="s">
        <v>45</v>
      </c>
      <c r="T127" s="268"/>
      <c r="U127" s="87"/>
      <c r="V127" s="73"/>
      <c r="W127" s="74"/>
    </row>
    <row r="128" spans="1:23" ht="9" customHeight="1" x14ac:dyDescent="0.25">
      <c r="A128" s="166"/>
      <c r="B128" s="173"/>
      <c r="C128" s="2"/>
      <c r="D128" s="360"/>
      <c r="E128" s="2"/>
      <c r="Q128" s="267"/>
      <c r="R128" s="77"/>
      <c r="S128" s="77"/>
      <c r="U128" s="2"/>
    </row>
    <row r="129" spans="1:23" x14ac:dyDescent="0.25">
      <c r="A129" s="163" t="s">
        <v>513</v>
      </c>
      <c r="B129" s="123" t="s">
        <v>514</v>
      </c>
      <c r="C129" s="2"/>
      <c r="D129" s="355">
        <v>52</v>
      </c>
      <c r="E129" s="2"/>
      <c r="F129" s="80"/>
      <c r="G129" s="115"/>
      <c r="H129" s="80"/>
      <c r="I129" s="80"/>
      <c r="J129" s="80"/>
      <c r="K129" s="80"/>
      <c r="L129" s="80"/>
      <c r="M129" s="80"/>
      <c r="N129" s="80"/>
      <c r="O129" s="80"/>
      <c r="P129" s="80"/>
      <c r="Q129" s="267"/>
      <c r="R129" s="80"/>
      <c r="S129" s="80"/>
      <c r="U129" s="2"/>
      <c r="V129" s="81">
        <f t="shared" ref="V129:V147" si="19">SUM(F129:P129)</f>
        <v>0</v>
      </c>
      <c r="W129" s="79">
        <f t="shared" ref="W129:W141" si="20">(V129*D129)+(R129*$D$333)+(S129*$D$332)</f>
        <v>0</v>
      </c>
    </row>
    <row r="130" spans="1:23" x14ac:dyDescent="0.25">
      <c r="A130" s="169" t="s">
        <v>515</v>
      </c>
      <c r="B130" s="123" t="s">
        <v>516</v>
      </c>
      <c r="C130" s="2"/>
      <c r="D130" s="355">
        <v>52</v>
      </c>
      <c r="E130" s="2"/>
      <c r="F130" s="80"/>
      <c r="G130" s="115"/>
      <c r="H130" s="80"/>
      <c r="I130" s="80"/>
      <c r="J130" s="80"/>
      <c r="K130" s="80"/>
      <c r="L130" s="80"/>
      <c r="M130" s="80"/>
      <c r="N130" s="80"/>
      <c r="O130" s="80"/>
      <c r="P130" s="164"/>
      <c r="Q130" s="267"/>
      <c r="R130" s="80"/>
      <c r="S130" s="80"/>
      <c r="U130" s="2"/>
      <c r="V130" s="81">
        <f t="shared" si="19"/>
        <v>0</v>
      </c>
      <c r="W130" s="79">
        <f t="shared" si="20"/>
        <v>0</v>
      </c>
    </row>
    <row r="131" spans="1:23" x14ac:dyDescent="0.25">
      <c r="A131" s="163">
        <v>52155</v>
      </c>
      <c r="B131" s="123" t="s">
        <v>229</v>
      </c>
      <c r="C131" s="2"/>
      <c r="D131" s="355">
        <v>57</v>
      </c>
      <c r="E131" s="2"/>
      <c r="F131" s="80"/>
      <c r="G131" s="115"/>
      <c r="H131" s="80"/>
      <c r="I131" s="80"/>
      <c r="J131" s="80"/>
      <c r="K131" s="80"/>
      <c r="L131" s="80"/>
      <c r="M131" s="80"/>
      <c r="N131" s="80"/>
      <c r="O131" s="80"/>
      <c r="P131" s="80"/>
      <c r="Q131" s="267"/>
      <c r="R131" s="80"/>
      <c r="S131" s="80"/>
      <c r="U131" s="2"/>
      <c r="V131" s="81">
        <f t="shared" ref="V131:V132" si="21">SUM(F131:P131)</f>
        <v>0</v>
      </c>
      <c r="W131" s="79">
        <f t="shared" si="20"/>
        <v>0</v>
      </c>
    </row>
    <row r="132" spans="1:23" x14ac:dyDescent="0.25">
      <c r="A132" s="169" t="s">
        <v>230</v>
      </c>
      <c r="B132" s="123" t="s">
        <v>231</v>
      </c>
      <c r="C132" s="2"/>
      <c r="D132" s="355">
        <v>57</v>
      </c>
      <c r="E132" s="2"/>
      <c r="F132" s="80"/>
      <c r="G132" s="115"/>
      <c r="H132" s="80"/>
      <c r="I132" s="80"/>
      <c r="J132" s="80"/>
      <c r="K132" s="80"/>
      <c r="L132" s="80"/>
      <c r="M132" s="80"/>
      <c r="N132" s="80"/>
      <c r="O132" s="80"/>
      <c r="P132" s="164"/>
      <c r="Q132" s="267"/>
      <c r="R132" s="80"/>
      <c r="S132" s="80"/>
      <c r="U132" s="2"/>
      <c r="V132" s="81">
        <f t="shared" si="21"/>
        <v>0</v>
      </c>
      <c r="W132" s="79">
        <f t="shared" si="20"/>
        <v>0</v>
      </c>
    </row>
    <row r="133" spans="1:23" x14ac:dyDescent="0.25">
      <c r="A133" s="163">
        <v>52156</v>
      </c>
      <c r="B133" s="123" t="s">
        <v>232</v>
      </c>
      <c r="C133" s="2"/>
      <c r="D133" s="355">
        <v>63</v>
      </c>
      <c r="E133" s="2"/>
      <c r="F133" s="80"/>
      <c r="G133" s="115"/>
      <c r="H133" s="80"/>
      <c r="I133" s="80"/>
      <c r="J133" s="80"/>
      <c r="K133" s="80"/>
      <c r="L133" s="80"/>
      <c r="M133" s="80"/>
      <c r="N133" s="80"/>
      <c r="O133" s="80"/>
      <c r="P133" s="114"/>
      <c r="Q133" s="267"/>
      <c r="R133" s="80"/>
      <c r="S133" s="80"/>
      <c r="U133" s="2"/>
      <c r="V133" s="81">
        <f t="shared" si="19"/>
        <v>0</v>
      </c>
      <c r="W133" s="79">
        <f t="shared" si="20"/>
        <v>0</v>
      </c>
    </row>
    <row r="134" spans="1:23" x14ac:dyDescent="0.25">
      <c r="A134" s="169" t="s">
        <v>233</v>
      </c>
      <c r="B134" s="123" t="s">
        <v>234</v>
      </c>
      <c r="C134" s="2"/>
      <c r="D134" s="355">
        <v>63</v>
      </c>
      <c r="E134" s="2"/>
      <c r="F134" s="80"/>
      <c r="G134" s="115"/>
      <c r="H134" s="80"/>
      <c r="I134" s="80"/>
      <c r="J134" s="80"/>
      <c r="K134" s="80"/>
      <c r="L134" s="80"/>
      <c r="M134" s="80"/>
      <c r="N134" s="80"/>
      <c r="O134" s="80"/>
      <c r="P134" s="114"/>
      <c r="Q134" s="267"/>
      <c r="R134" s="80"/>
      <c r="S134" s="80"/>
      <c r="U134" s="2"/>
      <c r="V134" s="81">
        <f t="shared" si="19"/>
        <v>0</v>
      </c>
      <c r="W134" s="79">
        <f t="shared" si="20"/>
        <v>0</v>
      </c>
    </row>
    <row r="135" spans="1:23" x14ac:dyDescent="0.25">
      <c r="A135" s="163">
        <v>52151</v>
      </c>
      <c r="B135" s="123" t="s">
        <v>235</v>
      </c>
      <c r="C135" s="2"/>
      <c r="D135" s="355">
        <v>64</v>
      </c>
      <c r="E135" s="2"/>
      <c r="F135" s="80"/>
      <c r="G135" s="115"/>
      <c r="H135" s="80"/>
      <c r="I135" s="80"/>
      <c r="J135" s="80"/>
      <c r="K135" s="80"/>
      <c r="L135" s="80"/>
      <c r="M135" s="80"/>
      <c r="N135" s="80"/>
      <c r="O135" s="80"/>
      <c r="P135" s="114"/>
      <c r="Q135" s="267"/>
      <c r="R135" s="80"/>
      <c r="S135" s="80"/>
      <c r="U135" s="2"/>
      <c r="V135" s="81">
        <f t="shared" si="19"/>
        <v>0</v>
      </c>
      <c r="W135" s="79">
        <f t="shared" si="20"/>
        <v>0</v>
      </c>
    </row>
    <row r="136" spans="1:23" x14ac:dyDescent="0.25">
      <c r="A136" s="169" t="s">
        <v>236</v>
      </c>
      <c r="B136" s="123" t="s">
        <v>237</v>
      </c>
      <c r="C136" s="2"/>
      <c r="D136" s="355">
        <v>64</v>
      </c>
      <c r="E136" s="2"/>
      <c r="F136" s="80"/>
      <c r="G136" s="115"/>
      <c r="H136" s="80"/>
      <c r="I136" s="80"/>
      <c r="J136" s="80"/>
      <c r="K136" s="80"/>
      <c r="L136" s="80"/>
      <c r="M136" s="80"/>
      <c r="N136" s="80"/>
      <c r="O136" s="80"/>
      <c r="P136" s="114"/>
      <c r="Q136" s="267"/>
      <c r="R136" s="80"/>
      <c r="S136" s="80"/>
      <c r="U136" s="2"/>
      <c r="V136" s="81">
        <f t="shared" si="19"/>
        <v>0</v>
      </c>
      <c r="W136" s="79">
        <f t="shared" si="20"/>
        <v>0</v>
      </c>
    </row>
    <row r="137" spans="1:23" x14ac:dyDescent="0.25">
      <c r="A137" s="163">
        <v>52153</v>
      </c>
      <c r="B137" s="123" t="s">
        <v>238</v>
      </c>
      <c r="C137" s="2"/>
      <c r="D137" s="355">
        <v>74</v>
      </c>
      <c r="E137" s="2"/>
      <c r="F137" s="80"/>
      <c r="G137" s="115"/>
      <c r="H137" s="80"/>
      <c r="I137" s="80"/>
      <c r="J137" s="80"/>
      <c r="K137" s="80"/>
      <c r="L137" s="80"/>
      <c r="M137" s="80"/>
      <c r="N137" s="80"/>
      <c r="O137" s="80"/>
      <c r="P137" s="114"/>
      <c r="Q137" s="267"/>
      <c r="R137" s="80"/>
      <c r="S137" s="80"/>
      <c r="U137" s="2"/>
      <c r="V137" s="81">
        <f t="shared" si="19"/>
        <v>0</v>
      </c>
      <c r="W137" s="79">
        <f t="shared" si="20"/>
        <v>0</v>
      </c>
    </row>
    <row r="138" spans="1:23" x14ac:dyDescent="0.25">
      <c r="A138" s="169" t="s">
        <v>239</v>
      </c>
      <c r="B138" s="123" t="s">
        <v>240</v>
      </c>
      <c r="C138" s="2"/>
      <c r="D138" s="355">
        <v>74</v>
      </c>
      <c r="E138" s="2"/>
      <c r="F138" s="80"/>
      <c r="G138" s="115"/>
      <c r="H138" s="80"/>
      <c r="I138" s="80"/>
      <c r="J138" s="80"/>
      <c r="K138" s="80"/>
      <c r="L138" s="80"/>
      <c r="M138" s="80"/>
      <c r="N138" s="80"/>
      <c r="O138" s="80"/>
      <c r="P138" s="114"/>
      <c r="Q138" s="267"/>
      <c r="R138" s="80"/>
      <c r="S138" s="80"/>
      <c r="U138" s="2"/>
      <c r="V138" s="81">
        <f t="shared" si="19"/>
        <v>0</v>
      </c>
      <c r="W138" s="79">
        <f t="shared" si="20"/>
        <v>0</v>
      </c>
    </row>
    <row r="139" spans="1:23" x14ac:dyDescent="0.25">
      <c r="A139" s="163">
        <v>52152</v>
      </c>
      <c r="B139" s="123" t="s">
        <v>241</v>
      </c>
      <c r="C139" s="2"/>
      <c r="D139" s="355">
        <v>77</v>
      </c>
      <c r="E139" s="2"/>
      <c r="F139" s="80"/>
      <c r="G139" s="115"/>
      <c r="H139" s="80"/>
      <c r="I139" s="80"/>
      <c r="J139" s="80"/>
      <c r="K139" s="80"/>
      <c r="L139" s="80"/>
      <c r="M139" s="80"/>
      <c r="N139" s="80"/>
      <c r="O139" s="80"/>
      <c r="P139" s="80"/>
      <c r="Q139" s="267"/>
      <c r="R139" s="80"/>
      <c r="S139" s="80"/>
      <c r="U139" s="2"/>
      <c r="V139" s="81">
        <f t="shared" si="19"/>
        <v>0</v>
      </c>
      <c r="W139" s="79">
        <f t="shared" si="20"/>
        <v>0</v>
      </c>
    </row>
    <row r="140" spans="1:23" x14ac:dyDescent="0.25">
      <c r="A140" s="169" t="s">
        <v>242</v>
      </c>
      <c r="B140" s="123" t="s">
        <v>243</v>
      </c>
      <c r="C140" s="2"/>
      <c r="D140" s="355">
        <v>77</v>
      </c>
      <c r="E140" s="2"/>
      <c r="F140" s="80"/>
      <c r="G140" s="115"/>
      <c r="H140" s="80"/>
      <c r="I140" s="80"/>
      <c r="J140" s="80"/>
      <c r="K140" s="80"/>
      <c r="L140" s="80"/>
      <c r="M140" s="80"/>
      <c r="N140" s="80"/>
      <c r="O140" s="80"/>
      <c r="P140" s="80"/>
      <c r="Q140" s="267"/>
      <c r="R140" s="80"/>
      <c r="S140" s="80"/>
      <c r="U140" s="2"/>
      <c r="V140" s="81">
        <f t="shared" si="19"/>
        <v>0</v>
      </c>
      <c r="W140" s="79">
        <f t="shared" si="20"/>
        <v>0</v>
      </c>
    </row>
    <row r="141" spans="1:23" x14ac:dyDescent="0.25">
      <c r="A141" s="163">
        <v>52168</v>
      </c>
      <c r="B141" s="123" t="s">
        <v>589</v>
      </c>
      <c r="C141" s="2"/>
      <c r="D141" s="355">
        <v>71</v>
      </c>
      <c r="E141" s="2"/>
      <c r="F141" s="80"/>
      <c r="G141" s="115"/>
      <c r="H141" s="80"/>
      <c r="I141" s="80"/>
      <c r="J141" s="80"/>
      <c r="K141" s="80"/>
      <c r="L141" s="80"/>
      <c r="M141" s="80"/>
      <c r="N141" s="80"/>
      <c r="O141" s="80"/>
      <c r="P141" s="114"/>
      <c r="Q141" s="267"/>
      <c r="R141" s="80"/>
      <c r="S141" s="80"/>
      <c r="U141" s="2"/>
      <c r="V141" s="81">
        <f t="shared" si="19"/>
        <v>0</v>
      </c>
      <c r="W141" s="79">
        <f t="shared" si="20"/>
        <v>0</v>
      </c>
    </row>
    <row r="142" spans="1:23" x14ac:dyDescent="0.25">
      <c r="A142" s="163" t="s">
        <v>590</v>
      </c>
      <c r="B142" s="123" t="s">
        <v>591</v>
      </c>
      <c r="C142" s="2"/>
      <c r="D142" s="355">
        <v>71</v>
      </c>
      <c r="E142" s="2"/>
      <c r="F142" s="80"/>
      <c r="G142" s="115"/>
      <c r="H142" s="80"/>
      <c r="I142" s="80"/>
      <c r="J142" s="80"/>
      <c r="K142" s="80"/>
      <c r="L142" s="80"/>
      <c r="M142" s="80"/>
      <c r="N142" s="80"/>
      <c r="O142" s="80"/>
      <c r="P142" s="114"/>
      <c r="Q142" s="267"/>
      <c r="R142" s="80"/>
      <c r="S142" s="80"/>
      <c r="U142" s="2"/>
      <c r="V142" s="81">
        <f t="shared" ref="V142:V144" si="22">SUM(F142:P142)</f>
        <v>0</v>
      </c>
      <c r="W142" s="79">
        <f t="shared" ref="W142:W144" si="23">(V142*D142)+(R142*$D$333)+(S142*$D$332)</f>
        <v>0</v>
      </c>
    </row>
    <row r="143" spans="1:23" x14ac:dyDescent="0.25">
      <c r="A143" s="163">
        <v>52161</v>
      </c>
      <c r="B143" s="123" t="s">
        <v>592</v>
      </c>
      <c r="C143" s="2"/>
      <c r="D143" s="355">
        <v>74</v>
      </c>
      <c r="E143" s="2"/>
      <c r="F143" s="80"/>
      <c r="G143" s="115"/>
      <c r="H143" s="80"/>
      <c r="I143" s="80"/>
      <c r="J143" s="80"/>
      <c r="K143" s="80"/>
      <c r="L143" s="80"/>
      <c r="M143" s="80"/>
      <c r="N143" s="80"/>
      <c r="O143" s="80"/>
      <c r="P143" s="114"/>
      <c r="Q143" s="267"/>
      <c r="R143" s="80"/>
      <c r="S143" s="80"/>
      <c r="U143" s="2"/>
      <c r="V143" s="81">
        <f t="shared" si="22"/>
        <v>0</v>
      </c>
      <c r="W143" s="79">
        <f t="shared" si="23"/>
        <v>0</v>
      </c>
    </row>
    <row r="144" spans="1:23" x14ac:dyDescent="0.25">
      <c r="A144" s="163" t="s">
        <v>244</v>
      </c>
      <c r="B144" s="123" t="s">
        <v>593</v>
      </c>
      <c r="C144" s="2"/>
      <c r="D144" s="355">
        <v>74</v>
      </c>
      <c r="E144" s="2"/>
      <c r="F144" s="80"/>
      <c r="G144" s="115"/>
      <c r="H144" s="80"/>
      <c r="I144" s="80"/>
      <c r="J144" s="80"/>
      <c r="K144" s="80"/>
      <c r="L144" s="80"/>
      <c r="M144" s="80"/>
      <c r="N144" s="80"/>
      <c r="O144" s="80"/>
      <c r="P144" s="114"/>
      <c r="Q144" s="267"/>
      <c r="R144" s="80"/>
      <c r="S144" s="80"/>
      <c r="U144" s="2"/>
      <c r="V144" s="81">
        <f t="shared" si="22"/>
        <v>0</v>
      </c>
      <c r="W144" s="79">
        <f t="shared" si="23"/>
        <v>0</v>
      </c>
    </row>
    <row r="145" spans="1:23" x14ac:dyDescent="0.25">
      <c r="A145" s="169">
        <v>52167</v>
      </c>
      <c r="B145" s="123" t="s">
        <v>594</v>
      </c>
      <c r="C145" s="2"/>
      <c r="D145" s="355">
        <v>0</v>
      </c>
      <c r="E145" s="2"/>
      <c r="F145" s="80"/>
      <c r="G145" s="115"/>
      <c r="H145" s="80"/>
      <c r="I145" s="80"/>
      <c r="J145" s="80"/>
      <c r="K145" s="80"/>
      <c r="L145" s="80"/>
      <c r="M145" s="80"/>
      <c r="N145" s="80"/>
      <c r="O145" s="80"/>
      <c r="P145" s="114"/>
      <c r="Q145" s="267"/>
      <c r="R145" s="80"/>
      <c r="S145" s="80"/>
      <c r="U145" s="2"/>
      <c r="V145" s="81">
        <f t="shared" si="19"/>
        <v>0</v>
      </c>
      <c r="W145" s="79">
        <f>(V145*D145)+(R145*$D$333)+(S145*$D$332)</f>
        <v>0</v>
      </c>
    </row>
    <row r="146" spans="1:23" x14ac:dyDescent="0.25">
      <c r="A146" s="163">
        <v>54543</v>
      </c>
      <c r="B146" s="123" t="s">
        <v>141</v>
      </c>
      <c r="C146" s="2"/>
      <c r="D146" s="355">
        <v>76</v>
      </c>
      <c r="E146" s="2"/>
      <c r="F146" s="80"/>
      <c r="G146" s="115"/>
      <c r="H146" s="80"/>
      <c r="I146" s="80"/>
      <c r="J146" s="80"/>
      <c r="K146" s="80"/>
      <c r="L146" s="80"/>
      <c r="M146" s="80"/>
      <c r="N146" s="80"/>
      <c r="O146" s="80"/>
      <c r="P146" s="80"/>
      <c r="Q146" s="267"/>
      <c r="R146" s="80"/>
      <c r="S146" s="80"/>
      <c r="U146" s="2"/>
      <c r="V146" s="81">
        <f t="shared" si="19"/>
        <v>0</v>
      </c>
      <c r="W146" s="79">
        <f>(V146*D146)+(R146*$D$333)+(S146*$D$332)</f>
        <v>0</v>
      </c>
    </row>
    <row r="147" spans="1:23" x14ac:dyDescent="0.25">
      <c r="A147" s="163">
        <v>52164</v>
      </c>
      <c r="B147" s="123" t="s">
        <v>245</v>
      </c>
      <c r="C147" s="2"/>
      <c r="D147" s="355">
        <v>70</v>
      </c>
      <c r="E147" s="2"/>
      <c r="F147" s="80"/>
      <c r="G147" s="115"/>
      <c r="H147" s="80"/>
      <c r="I147" s="80"/>
      <c r="J147" s="80"/>
      <c r="K147" s="80"/>
      <c r="L147" s="80"/>
      <c r="M147" s="80"/>
      <c r="N147" s="80"/>
      <c r="O147" s="80"/>
      <c r="P147" s="165"/>
      <c r="Q147" s="267"/>
      <c r="R147" s="80"/>
      <c r="S147" s="80"/>
      <c r="U147" s="2"/>
      <c r="V147" s="81">
        <f t="shared" si="19"/>
        <v>0</v>
      </c>
      <c r="W147" s="79">
        <f>(V147*D147)+(R147*$D$333)+(S147*$D$332)</f>
        <v>0</v>
      </c>
    </row>
    <row r="148" spans="1:23" ht="9" customHeight="1" x14ac:dyDescent="0.25">
      <c r="A148" s="166"/>
      <c r="B148" s="173"/>
      <c r="C148" s="2"/>
      <c r="D148" s="356"/>
      <c r="E148" s="2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267"/>
      <c r="R148" s="84"/>
      <c r="S148" s="84"/>
      <c r="U148" s="2"/>
      <c r="V148" s="85"/>
      <c r="W148" s="83"/>
    </row>
    <row r="149" spans="1:23" s="10" customFormat="1" ht="18.75" x14ac:dyDescent="0.3">
      <c r="A149" s="86" t="s">
        <v>114</v>
      </c>
      <c r="B149" s="193"/>
      <c r="D149" s="357" t="s">
        <v>12</v>
      </c>
      <c r="F149" s="72" t="s">
        <v>187</v>
      </c>
      <c r="G149" s="72" t="s">
        <v>80</v>
      </c>
      <c r="H149" s="72" t="s">
        <v>81</v>
      </c>
      <c r="I149" s="72" t="s">
        <v>82</v>
      </c>
      <c r="J149" s="72" t="s">
        <v>83</v>
      </c>
      <c r="K149" s="72" t="s">
        <v>84</v>
      </c>
      <c r="L149" s="72" t="s">
        <v>85</v>
      </c>
      <c r="M149" s="72">
        <v>7</v>
      </c>
      <c r="N149" s="72" t="s">
        <v>86</v>
      </c>
      <c r="O149" s="72">
        <v>9</v>
      </c>
      <c r="P149" s="72" t="s">
        <v>87</v>
      </c>
      <c r="Q149" s="269"/>
      <c r="R149" s="266" t="s">
        <v>45</v>
      </c>
      <c r="S149" s="266" t="s">
        <v>45</v>
      </c>
      <c r="T149" s="268"/>
      <c r="V149" s="88" t="s">
        <v>45</v>
      </c>
      <c r="W149" s="89" t="s">
        <v>1</v>
      </c>
    </row>
    <row r="150" spans="1:23" ht="9" customHeight="1" x14ac:dyDescent="0.25">
      <c r="A150" s="162"/>
      <c r="B150" s="199"/>
      <c r="C150" s="2"/>
      <c r="D150" s="356"/>
      <c r="E150" s="2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267"/>
      <c r="R150" s="84"/>
      <c r="S150" s="84"/>
      <c r="U150" s="2"/>
      <c r="V150" s="85"/>
      <c r="W150" s="83"/>
    </row>
    <row r="151" spans="1:23" x14ac:dyDescent="0.25">
      <c r="A151" s="163">
        <v>52158</v>
      </c>
      <c r="B151" s="123" t="s">
        <v>246</v>
      </c>
      <c r="C151" s="2"/>
      <c r="D151" s="355">
        <v>51</v>
      </c>
      <c r="E151" s="2"/>
      <c r="F151" s="80"/>
      <c r="G151" s="115"/>
      <c r="H151" s="80"/>
      <c r="I151" s="80"/>
      <c r="J151" s="80"/>
      <c r="K151" s="80"/>
      <c r="L151" s="80"/>
      <c r="M151" s="80"/>
      <c r="N151" s="80"/>
      <c r="O151" s="80"/>
      <c r="P151" s="164"/>
      <c r="Q151" s="267"/>
      <c r="R151" s="80"/>
      <c r="S151" s="80"/>
      <c r="U151" s="2"/>
      <c r="V151" s="81">
        <f>SUM(F151:P151)</f>
        <v>0</v>
      </c>
      <c r="W151" s="79">
        <f>(V151*D151)+(R151*$D$333)+(S151*$D$332)</f>
        <v>0</v>
      </c>
    </row>
    <row r="152" spans="1:23" x14ac:dyDescent="0.25">
      <c r="A152" s="163">
        <v>52159</v>
      </c>
      <c r="B152" s="123" t="s">
        <v>247</v>
      </c>
      <c r="C152" s="2"/>
      <c r="D152" s="355">
        <v>61</v>
      </c>
      <c r="E152" s="2"/>
      <c r="F152" s="80"/>
      <c r="G152" s="115"/>
      <c r="H152" s="80"/>
      <c r="I152" s="80"/>
      <c r="J152" s="80"/>
      <c r="K152" s="80"/>
      <c r="L152" s="80"/>
      <c r="M152" s="80"/>
      <c r="N152" s="80"/>
      <c r="O152" s="80"/>
      <c r="P152" s="114"/>
      <c r="Q152" s="267"/>
      <c r="R152" s="80"/>
      <c r="S152" s="80"/>
      <c r="U152" s="2"/>
      <c r="V152" s="81">
        <f>SUM(F152:P152)</f>
        <v>0</v>
      </c>
      <c r="W152" s="79">
        <f>(V152*D152)+(R152*$D$333)+(S152*$D$332)</f>
        <v>0</v>
      </c>
    </row>
    <row r="153" spans="1:23" x14ac:dyDescent="0.25">
      <c r="A153" s="163">
        <v>52160</v>
      </c>
      <c r="B153" s="123" t="s">
        <v>248</v>
      </c>
      <c r="C153" s="2"/>
      <c r="D153" s="355">
        <v>62</v>
      </c>
      <c r="E153" s="2"/>
      <c r="F153" s="80"/>
      <c r="G153" s="115"/>
      <c r="H153" s="80"/>
      <c r="I153" s="80"/>
      <c r="J153" s="80"/>
      <c r="K153" s="80"/>
      <c r="L153" s="80"/>
      <c r="M153" s="80"/>
      <c r="N153" s="80"/>
      <c r="O153" s="80"/>
      <c r="P153" s="114"/>
      <c r="Q153" s="267"/>
      <c r="R153" s="80"/>
      <c r="S153" s="80"/>
      <c r="U153" s="2"/>
      <c r="V153" s="81">
        <f>SUM(F153:P153)</f>
        <v>0</v>
      </c>
      <c r="W153" s="79">
        <f>(V153*D153)+(R153*$D$333)+(S153*$D$332)</f>
        <v>0</v>
      </c>
    </row>
    <row r="154" spans="1:23" x14ac:dyDescent="0.25">
      <c r="A154" s="163">
        <v>52154</v>
      </c>
      <c r="B154" s="123" t="s">
        <v>249</v>
      </c>
      <c r="C154" s="2"/>
      <c r="D154" s="355">
        <v>73</v>
      </c>
      <c r="E154" s="2"/>
      <c r="F154" s="80"/>
      <c r="G154" s="115"/>
      <c r="H154" s="80"/>
      <c r="I154" s="80"/>
      <c r="J154" s="80"/>
      <c r="K154" s="80"/>
      <c r="L154" s="80"/>
      <c r="M154" s="80"/>
      <c r="N154" s="80"/>
      <c r="O154" s="80"/>
      <c r="P154" s="165"/>
      <c r="Q154" s="267"/>
      <c r="R154" s="80"/>
      <c r="S154" s="80"/>
      <c r="U154" s="2"/>
      <c r="V154" s="81">
        <f>SUM(F154:P154)</f>
        <v>0</v>
      </c>
      <c r="W154" s="79">
        <f>(V154*D154)+(R154*$D$333)+(S154*$D$332)</f>
        <v>0</v>
      </c>
    </row>
    <row r="155" spans="1:23" ht="9" customHeight="1" x14ac:dyDescent="0.25">
      <c r="A155" s="162"/>
      <c r="B155" s="199"/>
      <c r="C155" s="2"/>
      <c r="D155" s="356"/>
      <c r="E155" s="2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267"/>
      <c r="R155" s="84"/>
      <c r="S155" s="84"/>
      <c r="U155" s="2"/>
      <c r="V155" s="85"/>
      <c r="W155" s="83"/>
    </row>
    <row r="156" spans="1:23" s="10" customFormat="1" ht="18.75" x14ac:dyDescent="0.3">
      <c r="A156" s="86" t="s">
        <v>115</v>
      </c>
      <c r="B156" s="193"/>
      <c r="D156" s="357" t="s">
        <v>12</v>
      </c>
      <c r="F156" s="72" t="s">
        <v>187</v>
      </c>
      <c r="G156" s="72" t="s">
        <v>80</v>
      </c>
      <c r="H156" s="72" t="s">
        <v>81</v>
      </c>
      <c r="I156" s="72" t="s">
        <v>82</v>
      </c>
      <c r="J156" s="72" t="s">
        <v>83</v>
      </c>
      <c r="K156" s="72" t="s">
        <v>84</v>
      </c>
      <c r="L156" s="72" t="s">
        <v>85</v>
      </c>
      <c r="M156" s="72">
        <v>7</v>
      </c>
      <c r="N156" s="72" t="s">
        <v>86</v>
      </c>
      <c r="O156" s="72">
        <v>9</v>
      </c>
      <c r="P156" s="72" t="s">
        <v>87</v>
      </c>
      <c r="Q156" s="269"/>
      <c r="R156" s="266" t="s">
        <v>45</v>
      </c>
      <c r="S156" s="266" t="s">
        <v>45</v>
      </c>
      <c r="T156" s="268"/>
      <c r="V156" s="88" t="s">
        <v>45</v>
      </c>
      <c r="W156" s="89" t="s">
        <v>1</v>
      </c>
    </row>
    <row r="157" spans="1:23" ht="9" customHeight="1" x14ac:dyDescent="0.25">
      <c r="A157" s="162"/>
      <c r="B157" s="199"/>
      <c r="C157" s="2"/>
      <c r="D157" s="356"/>
      <c r="E157" s="2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267"/>
      <c r="R157" s="84"/>
      <c r="S157" s="84"/>
      <c r="U157" s="2"/>
      <c r="V157" s="85"/>
      <c r="W157" s="83"/>
    </row>
    <row r="158" spans="1:23" x14ac:dyDescent="0.25">
      <c r="A158" s="163">
        <v>53547</v>
      </c>
      <c r="B158" s="123" t="s">
        <v>532</v>
      </c>
      <c r="C158" s="2"/>
      <c r="D158" s="355">
        <v>65</v>
      </c>
      <c r="E158" s="2"/>
      <c r="F158" s="80"/>
      <c r="G158" s="115"/>
      <c r="H158" s="80"/>
      <c r="I158" s="80"/>
      <c r="J158" s="80"/>
      <c r="K158" s="80"/>
      <c r="L158" s="80"/>
      <c r="M158" s="80"/>
      <c r="N158" s="80"/>
      <c r="O158" s="80"/>
      <c r="P158" s="164"/>
      <c r="Q158" s="267"/>
      <c r="R158" s="80"/>
      <c r="S158" s="289"/>
      <c r="U158" s="2"/>
      <c r="V158" s="81">
        <f t="shared" ref="V158:V165" si="24">SUM(F158:P158)</f>
        <v>0</v>
      </c>
      <c r="W158" s="79">
        <f>(V158*D158)+(R158*$D$333)</f>
        <v>0</v>
      </c>
    </row>
    <row r="159" spans="1:23" x14ac:dyDescent="0.25">
      <c r="A159" s="169" t="s">
        <v>250</v>
      </c>
      <c r="B159" s="123" t="s">
        <v>533</v>
      </c>
      <c r="C159" s="2"/>
      <c r="D159" s="355">
        <v>77</v>
      </c>
      <c r="E159" s="2"/>
      <c r="F159" s="80"/>
      <c r="G159" s="115"/>
      <c r="H159" s="80"/>
      <c r="I159" s="80"/>
      <c r="J159" s="80"/>
      <c r="K159" s="80"/>
      <c r="L159" s="80"/>
      <c r="M159" s="80"/>
      <c r="N159" s="80"/>
      <c r="O159" s="80"/>
      <c r="P159" s="114"/>
      <c r="Q159" s="267"/>
      <c r="R159" s="80"/>
      <c r="S159" s="80"/>
      <c r="U159" s="2"/>
      <c r="V159" s="81">
        <f t="shared" si="24"/>
        <v>0</v>
      </c>
      <c r="W159" s="79">
        <f>(V159*D159)+(R159*$D$333)+(S159*$D$332)</f>
        <v>0</v>
      </c>
    </row>
    <row r="160" spans="1:23" x14ac:dyDescent="0.25">
      <c r="A160" s="163">
        <v>53543</v>
      </c>
      <c r="B160" s="123" t="s">
        <v>251</v>
      </c>
      <c r="C160" s="2"/>
      <c r="D160" s="355">
        <v>82</v>
      </c>
      <c r="E160" s="2"/>
      <c r="F160" s="80"/>
      <c r="G160" s="115"/>
      <c r="H160" s="80"/>
      <c r="I160" s="80"/>
      <c r="J160" s="80"/>
      <c r="K160" s="80"/>
      <c r="L160" s="80"/>
      <c r="M160" s="80"/>
      <c r="N160" s="80"/>
      <c r="O160" s="80"/>
      <c r="P160" s="114"/>
      <c r="Q160" s="267"/>
      <c r="R160" s="80"/>
      <c r="S160" s="289"/>
      <c r="U160" s="2"/>
      <c r="V160" s="81">
        <f t="shared" si="24"/>
        <v>0</v>
      </c>
      <c r="W160" s="79">
        <f>(V160*D160)+(R160*$D$333)</f>
        <v>0</v>
      </c>
    </row>
    <row r="161" spans="1:23" x14ac:dyDescent="0.25">
      <c r="A161" s="169" t="s">
        <v>126</v>
      </c>
      <c r="B161" s="123" t="s">
        <v>252</v>
      </c>
      <c r="C161" s="2"/>
      <c r="D161" s="355">
        <v>95</v>
      </c>
      <c r="E161" s="2"/>
      <c r="F161" s="80"/>
      <c r="G161" s="115"/>
      <c r="H161" s="80"/>
      <c r="I161" s="80"/>
      <c r="J161" s="80"/>
      <c r="K161" s="80"/>
      <c r="L161" s="80"/>
      <c r="M161" s="80"/>
      <c r="N161" s="80"/>
      <c r="O161" s="80"/>
      <c r="P161" s="114"/>
      <c r="Q161" s="267"/>
      <c r="R161" s="80"/>
      <c r="S161" s="80"/>
      <c r="U161" s="2"/>
      <c r="V161" s="81">
        <f t="shared" si="24"/>
        <v>0</v>
      </c>
      <c r="W161" s="79">
        <f>(V161*D161)+(R161*$D$333)+(S161*$D$332)</f>
        <v>0</v>
      </c>
    </row>
    <row r="162" spans="1:23" x14ac:dyDescent="0.25">
      <c r="A162" s="163">
        <v>53542</v>
      </c>
      <c r="B162" s="123" t="s">
        <v>480</v>
      </c>
      <c r="C162" s="2"/>
      <c r="D162" s="355">
        <v>82</v>
      </c>
      <c r="E162" s="2"/>
      <c r="F162" s="80"/>
      <c r="G162" s="115"/>
      <c r="H162" s="80"/>
      <c r="I162" s="80"/>
      <c r="J162" s="80"/>
      <c r="K162" s="80"/>
      <c r="L162" s="80"/>
      <c r="M162" s="80"/>
      <c r="N162" s="80"/>
      <c r="O162" s="80"/>
      <c r="P162" s="114"/>
      <c r="Q162" s="267"/>
      <c r="R162" s="80"/>
      <c r="S162" s="289"/>
      <c r="U162" s="2"/>
      <c r="V162" s="81">
        <f t="shared" si="24"/>
        <v>0</v>
      </c>
      <c r="W162" s="79">
        <f>(V162*D162)+(R162*$D$333)</f>
        <v>0</v>
      </c>
    </row>
    <row r="163" spans="1:23" x14ac:dyDescent="0.25">
      <c r="A163" s="169" t="s">
        <v>125</v>
      </c>
      <c r="B163" s="123" t="s">
        <v>481</v>
      </c>
      <c r="C163" s="2"/>
      <c r="D163" s="355">
        <v>95</v>
      </c>
      <c r="E163" s="2"/>
      <c r="F163" s="80"/>
      <c r="G163" s="115"/>
      <c r="H163" s="80"/>
      <c r="I163" s="80"/>
      <c r="J163" s="80"/>
      <c r="K163" s="80"/>
      <c r="L163" s="80"/>
      <c r="M163" s="80"/>
      <c r="N163" s="80"/>
      <c r="O163" s="80"/>
      <c r="P163" s="114"/>
      <c r="Q163" s="267"/>
      <c r="R163" s="80"/>
      <c r="S163" s="80"/>
      <c r="U163" s="2"/>
      <c r="V163" s="81">
        <f t="shared" si="24"/>
        <v>0</v>
      </c>
      <c r="W163" s="79">
        <f>(V163*D163)+(R163*$D$333)+(S163*$D$332)</f>
        <v>0</v>
      </c>
    </row>
    <row r="164" spans="1:23" x14ac:dyDescent="0.25">
      <c r="A164" s="163">
        <v>53541</v>
      </c>
      <c r="B164" s="123" t="s">
        <v>482</v>
      </c>
      <c r="C164" s="2"/>
      <c r="D164" s="355">
        <v>82</v>
      </c>
      <c r="E164" s="2"/>
      <c r="F164" s="80"/>
      <c r="G164" s="115"/>
      <c r="H164" s="80"/>
      <c r="I164" s="80"/>
      <c r="J164" s="80"/>
      <c r="K164" s="80"/>
      <c r="L164" s="80"/>
      <c r="M164" s="80"/>
      <c r="N164" s="80"/>
      <c r="O164" s="80"/>
      <c r="P164" s="114"/>
      <c r="Q164" s="267"/>
      <c r="R164" s="80"/>
      <c r="S164" s="289"/>
      <c r="U164" s="2"/>
      <c r="V164" s="81">
        <f t="shared" si="24"/>
        <v>0</v>
      </c>
      <c r="W164" s="79">
        <f>(V164*D164)+(R164*$D$333)</f>
        <v>0</v>
      </c>
    </row>
    <row r="165" spans="1:23" x14ac:dyDescent="0.25">
      <c r="A165" s="169" t="s">
        <v>127</v>
      </c>
      <c r="B165" s="123" t="s">
        <v>483</v>
      </c>
      <c r="C165" s="2"/>
      <c r="D165" s="355">
        <v>95</v>
      </c>
      <c r="E165" s="2"/>
      <c r="F165" s="80"/>
      <c r="G165" s="115"/>
      <c r="H165" s="80"/>
      <c r="I165" s="80"/>
      <c r="J165" s="80"/>
      <c r="K165" s="80"/>
      <c r="L165" s="80"/>
      <c r="M165" s="80"/>
      <c r="N165" s="80"/>
      <c r="O165" s="80"/>
      <c r="P165" s="114"/>
      <c r="Q165" s="267"/>
      <c r="R165" s="80"/>
      <c r="S165" s="80"/>
      <c r="U165" s="2"/>
      <c r="V165" s="81">
        <f t="shared" si="24"/>
        <v>0</v>
      </c>
      <c r="W165" s="79">
        <f>(V165*D165)+(R165*$D$333)+(S165*$D$332)</f>
        <v>0</v>
      </c>
    </row>
    <row r="166" spans="1:23" x14ac:dyDescent="0.25">
      <c r="A166" s="163">
        <v>54449</v>
      </c>
      <c r="B166" s="123" t="s">
        <v>534</v>
      </c>
      <c r="C166" s="2"/>
      <c r="D166" s="355">
        <v>62</v>
      </c>
      <c r="E166" s="2"/>
      <c r="F166" s="80"/>
      <c r="G166" s="115"/>
      <c r="H166" s="80"/>
      <c r="I166" s="80"/>
      <c r="J166" s="80"/>
      <c r="K166" s="80"/>
      <c r="L166" s="80"/>
      <c r="M166" s="80"/>
      <c r="N166" s="80"/>
      <c r="O166" s="80"/>
      <c r="P166" s="114"/>
      <c r="Q166" s="267"/>
      <c r="R166" s="80"/>
      <c r="S166" s="80"/>
      <c r="U166" s="2"/>
      <c r="V166" s="81">
        <f t="shared" ref="V166" si="25">SUM(F166:P166)</f>
        <v>0</v>
      </c>
      <c r="W166" s="79">
        <f>(V166*D166)+(R166*$D$333)+(S166*$D$332)</f>
        <v>0</v>
      </c>
    </row>
    <row r="167" spans="1:23" x14ac:dyDescent="0.25">
      <c r="A167" s="169">
        <v>54448</v>
      </c>
      <c r="B167" s="123" t="s">
        <v>535</v>
      </c>
      <c r="C167" s="2"/>
      <c r="D167" s="355">
        <v>62</v>
      </c>
      <c r="E167" s="2"/>
      <c r="F167" s="80"/>
      <c r="G167" s="115"/>
      <c r="H167" s="80"/>
      <c r="I167" s="80"/>
      <c r="J167" s="80"/>
      <c r="K167" s="80"/>
      <c r="L167" s="80"/>
      <c r="M167" s="80"/>
      <c r="N167" s="80"/>
      <c r="O167" s="80"/>
      <c r="P167" s="114"/>
      <c r="Q167" s="267"/>
      <c r="R167" s="80"/>
      <c r="S167" s="80"/>
      <c r="U167" s="2"/>
      <c r="V167" s="81">
        <f t="shared" ref="V167:V168" si="26">SUM(F167:P167)</f>
        <v>0</v>
      </c>
      <c r="W167" s="79">
        <f>(V167*D167)+(R167*$D$333)+(S167*$D$332)</f>
        <v>0</v>
      </c>
    </row>
    <row r="168" spans="1:23" x14ac:dyDescent="0.25">
      <c r="A168" s="163">
        <v>53545</v>
      </c>
      <c r="B168" s="123" t="s">
        <v>253</v>
      </c>
      <c r="C168" s="2"/>
      <c r="D168" s="355">
        <v>77</v>
      </c>
      <c r="E168" s="2"/>
      <c r="F168" s="80"/>
      <c r="G168" s="115"/>
      <c r="H168" s="80"/>
      <c r="I168" s="80"/>
      <c r="J168" s="80"/>
      <c r="K168" s="80"/>
      <c r="L168" s="80"/>
      <c r="M168" s="80"/>
      <c r="N168" s="80"/>
      <c r="O168" s="80"/>
      <c r="P168" s="114"/>
      <c r="Q168" s="267"/>
      <c r="R168" s="80"/>
      <c r="S168" s="80"/>
      <c r="U168" s="2"/>
      <c r="V168" s="81">
        <f t="shared" si="26"/>
        <v>0</v>
      </c>
      <c r="W168" s="79">
        <f>(V168*D168)+(R168*$D$333)+(S168*$D$332)</f>
        <v>0</v>
      </c>
    </row>
    <row r="169" spans="1:23" ht="9" customHeight="1" x14ac:dyDescent="0.25">
      <c r="A169" s="170"/>
      <c r="B169" s="203"/>
      <c r="C169" s="2"/>
      <c r="D169" s="356"/>
      <c r="E169" s="2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267"/>
      <c r="R169" s="84"/>
      <c r="S169" s="84"/>
      <c r="U169" s="2"/>
      <c r="V169" s="85"/>
      <c r="W169" s="83"/>
    </row>
    <row r="170" spans="1:23" s="10" customFormat="1" ht="18.75" x14ac:dyDescent="0.3">
      <c r="A170" s="92" t="s">
        <v>116</v>
      </c>
      <c r="B170" s="204"/>
      <c r="D170" s="357" t="s">
        <v>12</v>
      </c>
      <c r="F170" s="72" t="s">
        <v>187</v>
      </c>
      <c r="G170" s="72" t="s">
        <v>80</v>
      </c>
      <c r="H170" s="72" t="s">
        <v>81</v>
      </c>
      <c r="I170" s="72" t="s">
        <v>82</v>
      </c>
      <c r="J170" s="72" t="s">
        <v>83</v>
      </c>
      <c r="K170" s="72" t="s">
        <v>84</v>
      </c>
      <c r="L170" s="72" t="s">
        <v>85</v>
      </c>
      <c r="M170" s="72">
        <v>7</v>
      </c>
      <c r="N170" s="72" t="s">
        <v>86</v>
      </c>
      <c r="O170" s="72">
        <v>9</v>
      </c>
      <c r="P170" s="72" t="s">
        <v>87</v>
      </c>
      <c r="Q170" s="269"/>
      <c r="R170" s="266" t="s">
        <v>45</v>
      </c>
      <c r="S170" s="266" t="s">
        <v>45</v>
      </c>
      <c r="T170" s="268"/>
      <c r="V170" s="88" t="s">
        <v>45</v>
      </c>
      <c r="W170" s="89" t="s">
        <v>1</v>
      </c>
    </row>
    <row r="171" spans="1:23" ht="9" customHeight="1" x14ac:dyDescent="0.25">
      <c r="A171" s="170"/>
      <c r="B171" s="203"/>
      <c r="C171" s="2"/>
      <c r="D171" s="356"/>
      <c r="E171" s="2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267"/>
      <c r="R171" s="84"/>
      <c r="S171" s="84"/>
      <c r="U171" s="2"/>
      <c r="V171" s="85"/>
      <c r="W171" s="83"/>
    </row>
    <row r="172" spans="1:23" x14ac:dyDescent="0.25">
      <c r="A172" s="38">
        <v>53548</v>
      </c>
      <c r="B172" s="130" t="s">
        <v>536</v>
      </c>
      <c r="C172" s="2"/>
      <c r="D172" s="355">
        <v>50</v>
      </c>
      <c r="E172" s="2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164"/>
      <c r="Q172" s="267"/>
      <c r="R172" s="80"/>
      <c r="S172" s="289"/>
      <c r="U172" s="2"/>
      <c r="V172" s="81">
        <f>SUM(F172:P172)</f>
        <v>0</v>
      </c>
      <c r="W172" s="79">
        <f>(V172*D172)+(R172*$D$333)</f>
        <v>0</v>
      </c>
    </row>
    <row r="173" spans="1:23" x14ac:dyDescent="0.25">
      <c r="A173" s="39" t="s">
        <v>254</v>
      </c>
      <c r="B173" s="192" t="s">
        <v>537</v>
      </c>
      <c r="C173" s="2"/>
      <c r="D173" s="355">
        <v>63</v>
      </c>
      <c r="E173" s="2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114"/>
      <c r="Q173" s="267"/>
      <c r="R173" s="80"/>
      <c r="S173" s="80"/>
      <c r="U173" s="2"/>
      <c r="V173" s="81">
        <f t="shared" ref="V173:V174" si="27">SUM(F173:P173)</f>
        <v>0</v>
      </c>
      <c r="W173" s="79">
        <f>(V173*D173)+(R173*$D$333)+(S173*$D$332)</f>
        <v>0</v>
      </c>
    </row>
    <row r="174" spans="1:23" x14ac:dyDescent="0.25">
      <c r="A174" s="39">
        <v>54446</v>
      </c>
      <c r="B174" s="192" t="s">
        <v>507</v>
      </c>
      <c r="C174" s="2"/>
      <c r="D174" s="355">
        <v>63</v>
      </c>
      <c r="E174" s="2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114"/>
      <c r="Q174" s="267"/>
      <c r="R174" s="80"/>
      <c r="S174" s="80"/>
      <c r="U174" s="2"/>
      <c r="V174" s="81">
        <f t="shared" si="27"/>
        <v>0</v>
      </c>
      <c r="W174" s="79">
        <f>(V174*D174)+(R174*$D$333)+(S174*$D$332)</f>
        <v>0</v>
      </c>
    </row>
    <row r="175" spans="1:23" x14ac:dyDescent="0.25">
      <c r="A175" s="39">
        <v>54447</v>
      </c>
      <c r="B175" s="192" t="s">
        <v>508</v>
      </c>
      <c r="C175" s="2"/>
      <c r="D175" s="355">
        <v>63</v>
      </c>
      <c r="E175" s="2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165"/>
      <c r="Q175" s="267"/>
      <c r="R175" s="80"/>
      <c r="S175" s="80"/>
      <c r="U175" s="2"/>
      <c r="V175" s="81">
        <f>SUM(F175:P175)</f>
        <v>0</v>
      </c>
      <c r="W175" s="79">
        <f>(V175*D175)+(R175*$D$333)+(S175*$D$332)</f>
        <v>0</v>
      </c>
    </row>
    <row r="176" spans="1:23" ht="9" customHeight="1" x14ac:dyDescent="0.25">
      <c r="A176" s="162"/>
      <c r="B176" s="199"/>
      <c r="C176" s="2"/>
      <c r="D176" s="356"/>
      <c r="E176" s="2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267"/>
      <c r="R176" s="84"/>
      <c r="S176" s="84"/>
      <c r="T176" s="84"/>
      <c r="U176" s="2"/>
      <c r="V176" s="85"/>
      <c r="W176" s="83"/>
    </row>
    <row r="177" spans="1:23" s="10" customFormat="1" ht="18.75" x14ac:dyDescent="0.3">
      <c r="A177" s="168" t="s">
        <v>117</v>
      </c>
      <c r="B177" s="201"/>
      <c r="C177" s="87"/>
      <c r="D177" s="358" t="s">
        <v>12</v>
      </c>
      <c r="E177" s="87"/>
      <c r="F177" s="370" t="s">
        <v>487</v>
      </c>
      <c r="G177" s="371"/>
      <c r="H177" s="371"/>
      <c r="I177" s="371"/>
      <c r="J177" s="371"/>
      <c r="K177" s="371"/>
      <c r="L177" s="371"/>
      <c r="M177" s="371"/>
      <c r="N177" s="371"/>
      <c r="O177" s="371"/>
      <c r="P177" s="372"/>
      <c r="Q177" s="269"/>
      <c r="R177" s="287" t="s">
        <v>188</v>
      </c>
      <c r="S177" s="287" t="s">
        <v>647</v>
      </c>
      <c r="T177" s="287" t="s">
        <v>646</v>
      </c>
      <c r="U177" s="87"/>
      <c r="V177" s="70" t="s">
        <v>45</v>
      </c>
      <c r="W177" s="58" t="s">
        <v>1</v>
      </c>
    </row>
    <row r="178" spans="1:23" s="10" customFormat="1" ht="18.75" x14ac:dyDescent="0.3">
      <c r="A178" s="86" t="s">
        <v>118</v>
      </c>
      <c r="B178" s="193"/>
      <c r="C178" s="87"/>
      <c r="D178" s="359" t="s">
        <v>13</v>
      </c>
      <c r="E178" s="87"/>
      <c r="F178" s="72" t="s">
        <v>187</v>
      </c>
      <c r="G178" s="93" t="s">
        <v>80</v>
      </c>
      <c r="H178" s="94" t="s">
        <v>81</v>
      </c>
      <c r="I178" s="94" t="s">
        <v>82</v>
      </c>
      <c r="J178" s="94" t="s">
        <v>83</v>
      </c>
      <c r="K178" s="94" t="s">
        <v>84</v>
      </c>
      <c r="L178" s="94" t="s">
        <v>85</v>
      </c>
      <c r="M178" s="94">
        <v>7</v>
      </c>
      <c r="N178" s="94" t="s">
        <v>86</v>
      </c>
      <c r="O178" s="94">
        <v>9</v>
      </c>
      <c r="P178" s="94" t="s">
        <v>87</v>
      </c>
      <c r="Q178" s="269"/>
      <c r="R178" s="266" t="s">
        <v>45</v>
      </c>
      <c r="S178" s="266" t="s">
        <v>45</v>
      </c>
      <c r="T178" s="266" t="s">
        <v>45</v>
      </c>
      <c r="U178" s="87"/>
      <c r="V178" s="73"/>
      <c r="W178" s="74"/>
    </row>
    <row r="179" spans="1:23" ht="9" customHeight="1" x14ac:dyDescent="0.25">
      <c r="A179" s="162"/>
      <c r="B179" s="199"/>
      <c r="C179" s="2"/>
      <c r="D179" s="360"/>
      <c r="E179" s="2"/>
      <c r="Q179" s="267"/>
      <c r="R179" s="77"/>
      <c r="S179" s="77"/>
      <c r="T179" s="77"/>
      <c r="U179" s="2"/>
    </row>
    <row r="180" spans="1:23" x14ac:dyDescent="0.25">
      <c r="A180" s="163">
        <v>56545</v>
      </c>
      <c r="B180" s="123" t="s">
        <v>255</v>
      </c>
      <c r="C180" s="2"/>
      <c r="D180" s="355">
        <v>80</v>
      </c>
      <c r="E180" s="2"/>
      <c r="F180" s="164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267"/>
      <c r="R180" s="80"/>
      <c r="S180" s="80"/>
      <c r="T180" s="80"/>
      <c r="U180" s="2"/>
      <c r="V180" s="81">
        <f>SUM(F180:P180)</f>
        <v>0</v>
      </c>
      <c r="W180" s="79">
        <f>(V180*D180)+(R180*$D$333)+(S180*$D$332)+(T180*$D$331)</f>
        <v>0</v>
      </c>
    </row>
    <row r="181" spans="1:23" x14ac:dyDescent="0.25">
      <c r="A181" s="169" t="s">
        <v>256</v>
      </c>
      <c r="B181" s="123" t="s">
        <v>257</v>
      </c>
      <c r="C181" s="2"/>
      <c r="D181" s="355">
        <v>87</v>
      </c>
      <c r="E181" s="2"/>
      <c r="F181" s="114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267"/>
      <c r="R181" s="80"/>
      <c r="S181" s="80"/>
      <c r="T181" s="80"/>
      <c r="U181" s="2"/>
      <c r="V181" s="81">
        <f>SUM(F181:P181)</f>
        <v>0</v>
      </c>
      <c r="W181" s="79">
        <f>(V181*D181)+(R181*$D$333)+(S181*$D$332)+(T181*$D$331)</f>
        <v>0</v>
      </c>
    </row>
    <row r="182" spans="1:23" x14ac:dyDescent="0.25">
      <c r="A182" s="163">
        <v>56570</v>
      </c>
      <c r="B182" s="123" t="s">
        <v>595</v>
      </c>
      <c r="C182" s="2"/>
      <c r="D182" s="355">
        <v>90</v>
      </c>
      <c r="E182" s="2"/>
      <c r="F182" s="114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267"/>
      <c r="R182" s="80"/>
      <c r="S182" s="80"/>
      <c r="T182" s="80"/>
      <c r="U182" s="2"/>
      <c r="V182" s="81">
        <f>SUM(F182:P182)</f>
        <v>0</v>
      </c>
      <c r="W182" s="79">
        <f>(V182*D182)+(R182*$D$333)+(S182*$D$332)+(T182*$D$331)</f>
        <v>0</v>
      </c>
    </row>
    <row r="183" spans="1:23" x14ac:dyDescent="0.25">
      <c r="A183" s="169" t="s">
        <v>596</v>
      </c>
      <c r="B183" s="123" t="s">
        <v>597</v>
      </c>
      <c r="C183" s="2"/>
      <c r="D183" s="355">
        <v>97</v>
      </c>
      <c r="E183" s="2"/>
      <c r="F183" s="165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267"/>
      <c r="R183" s="80"/>
      <c r="S183" s="80"/>
      <c r="T183" s="80"/>
      <c r="U183" s="2"/>
      <c r="V183" s="81">
        <f>SUM(F183:P183)</f>
        <v>0</v>
      </c>
      <c r="W183" s="79">
        <f>(V183*D183)+(R183*$D$333)+(S183*$D$332)+(T183*$D$331)</f>
        <v>0</v>
      </c>
    </row>
    <row r="184" spans="1:23" ht="9" customHeight="1" x14ac:dyDescent="0.25">
      <c r="A184" s="162"/>
      <c r="B184" s="199"/>
      <c r="C184" s="2"/>
      <c r="D184" s="356"/>
      <c r="E184" s="2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267"/>
      <c r="R184" s="84"/>
      <c r="S184" s="84"/>
      <c r="T184" s="84"/>
      <c r="U184" s="2"/>
      <c r="V184" s="85"/>
      <c r="W184" s="83"/>
    </row>
    <row r="185" spans="1:23" s="10" customFormat="1" ht="18.75" x14ac:dyDescent="0.3">
      <c r="A185" s="86" t="s">
        <v>119</v>
      </c>
      <c r="B185" s="193"/>
      <c r="D185" s="357" t="s">
        <v>12</v>
      </c>
      <c r="F185" s="72" t="s">
        <v>187</v>
      </c>
      <c r="G185" s="72" t="s">
        <v>80</v>
      </c>
      <c r="H185" s="72" t="s">
        <v>81</v>
      </c>
      <c r="I185" s="72" t="s">
        <v>82</v>
      </c>
      <c r="J185" s="72" t="s">
        <v>83</v>
      </c>
      <c r="K185" s="72" t="s">
        <v>84</v>
      </c>
      <c r="L185" s="72" t="s">
        <v>85</v>
      </c>
      <c r="M185" s="72">
        <v>7</v>
      </c>
      <c r="N185" s="72" t="s">
        <v>86</v>
      </c>
      <c r="O185" s="72">
        <v>9</v>
      </c>
      <c r="P185" s="72" t="s">
        <v>87</v>
      </c>
      <c r="Q185" s="270"/>
      <c r="R185" s="266" t="s">
        <v>45</v>
      </c>
      <c r="S185" s="266" t="s">
        <v>45</v>
      </c>
      <c r="T185" s="266" t="s">
        <v>45</v>
      </c>
      <c r="V185" s="88" t="s">
        <v>45</v>
      </c>
      <c r="W185" s="89" t="s">
        <v>1</v>
      </c>
    </row>
    <row r="186" spans="1:23" ht="9" customHeight="1" x14ac:dyDescent="0.25">
      <c r="A186" s="162"/>
      <c r="B186" s="199"/>
      <c r="C186" s="2"/>
      <c r="D186" s="356"/>
      <c r="E186" s="2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267"/>
      <c r="R186" s="84"/>
      <c r="S186" s="84"/>
      <c r="T186" s="84"/>
      <c r="U186" s="2"/>
      <c r="V186" s="85"/>
      <c r="W186" s="83"/>
    </row>
    <row r="187" spans="1:23" x14ac:dyDescent="0.25">
      <c r="A187" s="163">
        <v>56645</v>
      </c>
      <c r="B187" s="123" t="s">
        <v>258</v>
      </c>
      <c r="C187" s="2"/>
      <c r="D187" s="355">
        <v>86</v>
      </c>
      <c r="E187" s="2"/>
      <c r="F187" s="164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267"/>
      <c r="R187" s="80"/>
      <c r="S187" s="80"/>
      <c r="T187" s="80"/>
      <c r="U187" s="2"/>
      <c r="V187" s="81">
        <f>SUM(F187:P187)</f>
        <v>0</v>
      </c>
      <c r="W187" s="79">
        <f>(V187*D187)+(R187*$D$333)+(S187*$D$332)+(T187*$D$331)</f>
        <v>0</v>
      </c>
    </row>
    <row r="188" spans="1:23" x14ac:dyDescent="0.25">
      <c r="A188" s="169" t="s">
        <v>259</v>
      </c>
      <c r="B188" s="123" t="s">
        <v>260</v>
      </c>
      <c r="C188" s="2"/>
      <c r="D188" s="355">
        <v>94</v>
      </c>
      <c r="E188" s="2"/>
      <c r="F188" s="114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267"/>
      <c r="R188" s="80"/>
      <c r="S188" s="80"/>
      <c r="T188" s="80"/>
      <c r="U188" s="2"/>
      <c r="V188" s="81">
        <f>SUM(F188:P188)</f>
        <v>0</v>
      </c>
      <c r="W188" s="79">
        <f>(V188*D188)+(R188*$D$333)+(S188*$D$332)+(T188*$D$331)</f>
        <v>0</v>
      </c>
    </row>
    <row r="189" spans="1:23" x14ac:dyDescent="0.25">
      <c r="A189" s="163">
        <v>56670</v>
      </c>
      <c r="B189" s="123" t="s">
        <v>598</v>
      </c>
      <c r="C189" s="2"/>
      <c r="D189" s="355">
        <v>97</v>
      </c>
      <c r="E189" s="2"/>
      <c r="F189" s="114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267"/>
      <c r="R189" s="80"/>
      <c r="S189" s="80"/>
      <c r="T189" s="80"/>
      <c r="U189" s="2"/>
      <c r="V189" s="81">
        <f>SUM(F189:P189)</f>
        <v>0</v>
      </c>
      <c r="W189" s="79">
        <f>(V189*D189)+(R189*$D$333)+(S189*$D$332)+(T189*$D$331)</f>
        <v>0</v>
      </c>
    </row>
    <row r="190" spans="1:23" x14ac:dyDescent="0.25">
      <c r="A190" s="169" t="s">
        <v>599</v>
      </c>
      <c r="B190" s="123" t="s">
        <v>600</v>
      </c>
      <c r="C190" s="2"/>
      <c r="D190" s="355">
        <v>105</v>
      </c>
      <c r="E190" s="2"/>
      <c r="F190" s="165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267"/>
      <c r="R190" s="80"/>
      <c r="S190" s="80"/>
      <c r="T190" s="80"/>
      <c r="U190" s="2"/>
      <c r="V190" s="81">
        <f>SUM(F190:P190)</f>
        <v>0</v>
      </c>
      <c r="W190" s="79">
        <f>(V190*D190)+(R190*$D$333)+(S190*$D$332)+(T190*$D$331)</f>
        <v>0</v>
      </c>
    </row>
    <row r="191" spans="1:23" ht="9" customHeight="1" x14ac:dyDescent="0.25">
      <c r="A191" s="166"/>
      <c r="B191" s="173"/>
      <c r="C191" s="2"/>
      <c r="D191" s="356"/>
      <c r="E191" s="2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267"/>
      <c r="R191" s="84"/>
      <c r="S191" s="84"/>
      <c r="T191" s="84"/>
      <c r="U191" s="2"/>
      <c r="V191" s="85"/>
      <c r="W191" s="83"/>
    </row>
    <row r="192" spans="1:23" s="10" customFormat="1" ht="18.75" x14ac:dyDescent="0.3">
      <c r="A192" s="168" t="s">
        <v>120</v>
      </c>
      <c r="B192" s="201"/>
      <c r="C192" s="87"/>
      <c r="D192" s="358" t="s">
        <v>12</v>
      </c>
      <c r="E192" s="87"/>
      <c r="F192" s="370" t="s">
        <v>487</v>
      </c>
      <c r="G192" s="371"/>
      <c r="H192" s="371"/>
      <c r="I192" s="371"/>
      <c r="J192" s="371"/>
      <c r="K192" s="371"/>
      <c r="L192" s="371"/>
      <c r="M192" s="371"/>
      <c r="N192" s="371"/>
      <c r="O192" s="371"/>
      <c r="P192" s="372"/>
      <c r="Q192" s="269"/>
      <c r="R192" s="287" t="s">
        <v>188</v>
      </c>
      <c r="S192" s="287" t="s">
        <v>647</v>
      </c>
      <c r="T192" s="287" t="s">
        <v>646</v>
      </c>
      <c r="U192" s="87"/>
      <c r="V192" s="70" t="s">
        <v>45</v>
      </c>
      <c r="W192" s="58" t="s">
        <v>1</v>
      </c>
    </row>
    <row r="193" spans="1:23" s="10" customFormat="1" ht="18.75" x14ac:dyDescent="0.3">
      <c r="A193" s="86" t="s">
        <v>601</v>
      </c>
      <c r="B193" s="125"/>
      <c r="C193" s="87"/>
      <c r="D193" s="359" t="s">
        <v>13</v>
      </c>
      <c r="E193" s="87"/>
      <c r="F193" s="72" t="s">
        <v>187</v>
      </c>
      <c r="G193" s="93" t="s">
        <v>80</v>
      </c>
      <c r="H193" s="94" t="s">
        <v>81</v>
      </c>
      <c r="I193" s="94" t="s">
        <v>82</v>
      </c>
      <c r="J193" s="94" t="s">
        <v>83</v>
      </c>
      <c r="K193" s="94" t="s">
        <v>84</v>
      </c>
      <c r="L193" s="94" t="s">
        <v>85</v>
      </c>
      <c r="M193" s="94">
        <v>7</v>
      </c>
      <c r="N193" s="94" t="s">
        <v>86</v>
      </c>
      <c r="O193" s="94">
        <v>9</v>
      </c>
      <c r="P193" s="94" t="s">
        <v>87</v>
      </c>
      <c r="Q193" s="269"/>
      <c r="R193" s="266" t="s">
        <v>45</v>
      </c>
      <c r="S193" s="266" t="s">
        <v>45</v>
      </c>
      <c r="T193" s="266" t="s">
        <v>45</v>
      </c>
      <c r="U193" s="87"/>
      <c r="V193" s="73"/>
      <c r="W193" s="74"/>
    </row>
    <row r="194" spans="1:23" ht="9" customHeight="1" x14ac:dyDescent="0.25">
      <c r="A194" s="162"/>
      <c r="B194" s="199"/>
      <c r="C194" s="2"/>
      <c r="D194" s="356"/>
      <c r="E194" s="2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267"/>
      <c r="R194" s="84"/>
      <c r="S194" s="84"/>
      <c r="T194" s="84"/>
      <c r="U194" s="2"/>
      <c r="V194" s="85"/>
      <c r="W194" s="83"/>
    </row>
    <row r="195" spans="1:23" x14ac:dyDescent="0.25">
      <c r="A195" s="163">
        <v>56555</v>
      </c>
      <c r="B195" s="123" t="s">
        <v>262</v>
      </c>
      <c r="C195" s="2"/>
      <c r="D195" s="355">
        <v>86</v>
      </c>
      <c r="E195" s="2"/>
      <c r="F195" s="164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267"/>
      <c r="R195" s="80"/>
      <c r="S195" s="80"/>
      <c r="T195" s="80"/>
      <c r="U195" s="2"/>
      <c r="V195" s="81">
        <f>SUM(F195:P195)</f>
        <v>0</v>
      </c>
      <c r="W195" s="79">
        <f>(V195*D195)+(R195*$D$333)+(S195*$D$332)+(T195*$D$331)</f>
        <v>0</v>
      </c>
    </row>
    <row r="196" spans="1:23" x14ac:dyDescent="0.25">
      <c r="A196" s="163" t="s">
        <v>602</v>
      </c>
      <c r="B196" s="123" t="s">
        <v>603</v>
      </c>
      <c r="C196" s="2"/>
      <c r="D196" s="355">
        <v>89</v>
      </c>
      <c r="E196" s="2"/>
      <c r="F196" s="114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267"/>
      <c r="R196" s="80"/>
      <c r="S196" s="80"/>
      <c r="T196" s="80"/>
      <c r="U196" s="2"/>
      <c r="V196" s="81">
        <f t="shared" ref="V196:V202" si="28">SUM(F196:P196)</f>
        <v>0</v>
      </c>
      <c r="W196" s="79">
        <f t="shared" ref="W196:W202" si="29">(V196*D196)+(R196*$D$333)+(S196*$D$332)+(T196*$D$331)</f>
        <v>0</v>
      </c>
    </row>
    <row r="197" spans="1:23" x14ac:dyDescent="0.25">
      <c r="A197" s="163" t="s">
        <v>604</v>
      </c>
      <c r="B197" s="123" t="s">
        <v>605</v>
      </c>
      <c r="C197" s="2"/>
      <c r="D197" s="355">
        <v>86</v>
      </c>
      <c r="E197" s="2"/>
      <c r="F197" s="114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267"/>
      <c r="R197" s="80"/>
      <c r="S197" s="80"/>
      <c r="T197" s="80"/>
      <c r="U197" s="2"/>
      <c r="V197" s="81">
        <f t="shared" si="28"/>
        <v>0</v>
      </c>
      <c r="W197" s="79">
        <f t="shared" si="29"/>
        <v>0</v>
      </c>
    </row>
    <row r="198" spans="1:23" x14ac:dyDescent="0.25">
      <c r="A198" s="163" t="s">
        <v>606</v>
      </c>
      <c r="B198" s="123" t="s">
        <v>607</v>
      </c>
      <c r="C198" s="2"/>
      <c r="D198" s="355">
        <v>89</v>
      </c>
      <c r="E198" s="2"/>
      <c r="F198" s="114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267"/>
      <c r="R198" s="80"/>
      <c r="S198" s="80"/>
      <c r="T198" s="80"/>
      <c r="U198" s="2"/>
      <c r="V198" s="81">
        <f t="shared" si="28"/>
        <v>0</v>
      </c>
      <c r="W198" s="79">
        <f t="shared" si="29"/>
        <v>0</v>
      </c>
    </row>
    <row r="199" spans="1:23" x14ac:dyDescent="0.25">
      <c r="A199" s="163">
        <v>56571</v>
      </c>
      <c r="B199" s="123" t="s">
        <v>608</v>
      </c>
      <c r="C199" s="2"/>
      <c r="D199" s="355">
        <v>97</v>
      </c>
      <c r="E199" s="2"/>
      <c r="F199" s="114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267"/>
      <c r="R199" s="80"/>
      <c r="S199" s="80"/>
      <c r="T199" s="80"/>
      <c r="U199" s="2"/>
      <c r="V199" s="81">
        <f t="shared" si="28"/>
        <v>0</v>
      </c>
      <c r="W199" s="79">
        <f t="shared" si="29"/>
        <v>0</v>
      </c>
    </row>
    <row r="200" spans="1:23" x14ac:dyDescent="0.25">
      <c r="A200" s="163" t="s">
        <v>609</v>
      </c>
      <c r="B200" s="123" t="s">
        <v>610</v>
      </c>
      <c r="C200" s="2"/>
      <c r="D200" s="355">
        <v>100</v>
      </c>
      <c r="E200" s="2"/>
      <c r="F200" s="114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267"/>
      <c r="R200" s="80"/>
      <c r="S200" s="80"/>
      <c r="T200" s="80"/>
      <c r="U200" s="2"/>
      <c r="V200" s="81">
        <f t="shared" si="28"/>
        <v>0</v>
      </c>
      <c r="W200" s="79">
        <f t="shared" si="29"/>
        <v>0</v>
      </c>
    </row>
    <row r="201" spans="1:23" x14ac:dyDescent="0.25">
      <c r="A201" s="163" t="s">
        <v>611</v>
      </c>
      <c r="B201" s="123" t="s">
        <v>612</v>
      </c>
      <c r="C201" s="2"/>
      <c r="D201" s="355">
        <v>97</v>
      </c>
      <c r="E201" s="2"/>
      <c r="F201" s="114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267"/>
      <c r="R201" s="80"/>
      <c r="S201" s="80"/>
      <c r="T201" s="80"/>
      <c r="U201" s="2"/>
      <c r="V201" s="81">
        <f t="shared" si="28"/>
        <v>0</v>
      </c>
      <c r="W201" s="79">
        <f t="shared" si="29"/>
        <v>0</v>
      </c>
    </row>
    <row r="202" spans="1:23" x14ac:dyDescent="0.25">
      <c r="A202" s="163" t="s">
        <v>613</v>
      </c>
      <c r="B202" s="123" t="s">
        <v>614</v>
      </c>
      <c r="C202" s="2"/>
      <c r="D202" s="355">
        <v>100</v>
      </c>
      <c r="E202" s="2"/>
      <c r="F202" s="165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267"/>
      <c r="R202" s="80"/>
      <c r="S202" s="80"/>
      <c r="T202" s="80"/>
      <c r="U202" s="2"/>
      <c r="V202" s="81">
        <f t="shared" si="28"/>
        <v>0</v>
      </c>
      <c r="W202" s="79">
        <f t="shared" si="29"/>
        <v>0</v>
      </c>
    </row>
    <row r="203" spans="1:23" ht="9" customHeight="1" x14ac:dyDescent="0.25">
      <c r="A203" s="162"/>
      <c r="B203" s="199"/>
      <c r="C203" s="2"/>
      <c r="D203" s="356"/>
      <c r="E203" s="2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267"/>
      <c r="R203" s="84"/>
      <c r="S203" s="84"/>
      <c r="T203" s="84"/>
      <c r="U203" s="2"/>
      <c r="V203" s="85"/>
      <c r="W203" s="83"/>
    </row>
    <row r="204" spans="1:23" customFormat="1" ht="18.75" x14ac:dyDescent="0.3">
      <c r="A204" s="86" t="s">
        <v>558</v>
      </c>
      <c r="B204" s="349"/>
      <c r="D204" s="357" t="s">
        <v>12</v>
      </c>
      <c r="E204" s="10"/>
      <c r="F204" s="72" t="s">
        <v>187</v>
      </c>
      <c r="G204" s="72" t="s">
        <v>80</v>
      </c>
      <c r="H204" s="72" t="s">
        <v>81</v>
      </c>
      <c r="I204" s="72" t="s">
        <v>82</v>
      </c>
      <c r="J204" s="72" t="s">
        <v>83</v>
      </c>
      <c r="K204" s="72" t="s">
        <v>84</v>
      </c>
      <c r="L204" s="72" t="s">
        <v>85</v>
      </c>
      <c r="M204" s="72">
        <v>7</v>
      </c>
      <c r="N204" s="72" t="s">
        <v>86</v>
      </c>
      <c r="O204" s="72">
        <v>9</v>
      </c>
      <c r="P204" s="72" t="s">
        <v>87</v>
      </c>
      <c r="Q204" s="270"/>
      <c r="R204" s="266" t="s">
        <v>45</v>
      </c>
      <c r="S204" s="266" t="s">
        <v>45</v>
      </c>
      <c r="T204" s="266" t="s">
        <v>45</v>
      </c>
      <c r="U204" s="10"/>
      <c r="V204" s="88" t="s">
        <v>45</v>
      </c>
      <c r="W204" s="89" t="s">
        <v>1</v>
      </c>
    </row>
    <row r="205" spans="1:23" customFormat="1" ht="9" customHeight="1" x14ac:dyDescent="0.25">
      <c r="A205" s="162"/>
      <c r="B205" s="199"/>
      <c r="D205" s="361"/>
    </row>
    <row r="206" spans="1:23" customFormat="1" x14ac:dyDescent="0.25">
      <c r="A206" s="38">
        <v>56655</v>
      </c>
      <c r="B206" s="350" t="s">
        <v>263</v>
      </c>
      <c r="D206" s="355">
        <v>90</v>
      </c>
      <c r="E206" s="2"/>
      <c r="F206" s="164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267"/>
      <c r="R206" s="80"/>
      <c r="S206" s="80"/>
      <c r="T206" s="80"/>
      <c r="U206" s="2"/>
      <c r="V206" s="81">
        <f>SUM(F206:P206)</f>
        <v>0</v>
      </c>
      <c r="W206" s="79">
        <f>(V206*D206)+(R206*$D$333)+(S206*$D$332)+(T206*$D$331)</f>
        <v>0</v>
      </c>
    </row>
    <row r="207" spans="1:23" customFormat="1" x14ac:dyDescent="0.25">
      <c r="A207" s="39" t="s">
        <v>559</v>
      </c>
      <c r="B207" s="192" t="s">
        <v>560</v>
      </c>
      <c r="D207" s="355">
        <v>93</v>
      </c>
      <c r="E207" s="2"/>
      <c r="F207" s="114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267"/>
      <c r="R207" s="80"/>
      <c r="S207" s="80"/>
      <c r="T207" s="80"/>
      <c r="U207" s="2"/>
      <c r="V207" s="81">
        <f t="shared" ref="V207:V213" si="30">SUM(F207:P207)</f>
        <v>0</v>
      </c>
      <c r="W207" s="79">
        <f t="shared" ref="W207:W213" si="31">(V207*D207)+(R207*$D$333)+(S207*$D$332)+(T207*$D$331)</f>
        <v>0</v>
      </c>
    </row>
    <row r="208" spans="1:23" customFormat="1" x14ac:dyDescent="0.25">
      <c r="A208" s="38" t="s">
        <v>561</v>
      </c>
      <c r="B208" s="350" t="s">
        <v>562</v>
      </c>
      <c r="D208" s="355">
        <v>90</v>
      </c>
      <c r="E208" s="2"/>
      <c r="F208" s="114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267"/>
      <c r="R208" s="80"/>
      <c r="S208" s="80"/>
      <c r="T208" s="80"/>
      <c r="U208" s="2"/>
      <c r="V208" s="81">
        <f t="shared" si="30"/>
        <v>0</v>
      </c>
      <c r="W208" s="79">
        <f t="shared" si="31"/>
        <v>0</v>
      </c>
    </row>
    <row r="209" spans="1:23" customFormat="1" x14ac:dyDescent="0.25">
      <c r="A209" s="39" t="s">
        <v>563</v>
      </c>
      <c r="B209" s="192" t="s">
        <v>564</v>
      </c>
      <c r="D209" s="355">
        <v>93</v>
      </c>
      <c r="E209" s="2"/>
      <c r="F209" s="114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267"/>
      <c r="R209" s="80"/>
      <c r="S209" s="80"/>
      <c r="T209" s="80"/>
      <c r="U209" s="2"/>
      <c r="V209" s="81">
        <f t="shared" si="30"/>
        <v>0</v>
      </c>
      <c r="W209" s="79">
        <f t="shared" si="31"/>
        <v>0</v>
      </c>
    </row>
    <row r="210" spans="1:23" customFormat="1" x14ac:dyDescent="0.25">
      <c r="A210" s="351">
        <v>56671</v>
      </c>
      <c r="B210" s="130" t="s">
        <v>565</v>
      </c>
      <c r="D210" s="355">
        <v>103</v>
      </c>
      <c r="E210" s="2"/>
      <c r="F210" s="114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267"/>
      <c r="R210" s="80"/>
      <c r="S210" s="80"/>
      <c r="T210" s="80"/>
      <c r="U210" s="2"/>
      <c r="V210" s="81">
        <f t="shared" si="30"/>
        <v>0</v>
      </c>
      <c r="W210" s="79">
        <f t="shared" si="31"/>
        <v>0</v>
      </c>
    </row>
    <row r="211" spans="1:23" customFormat="1" x14ac:dyDescent="0.25">
      <c r="A211" s="38" t="s">
        <v>566</v>
      </c>
      <c r="B211" s="130" t="s">
        <v>567</v>
      </c>
      <c r="D211" s="355">
        <v>106</v>
      </c>
      <c r="E211" s="2"/>
      <c r="F211" s="114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267"/>
      <c r="R211" s="80"/>
      <c r="S211" s="80"/>
      <c r="T211" s="80"/>
      <c r="U211" s="2"/>
      <c r="V211" s="81">
        <f t="shared" si="30"/>
        <v>0</v>
      </c>
      <c r="W211" s="79">
        <f t="shared" si="31"/>
        <v>0</v>
      </c>
    </row>
    <row r="212" spans="1:23" customFormat="1" x14ac:dyDescent="0.25">
      <c r="A212" s="351" t="s">
        <v>568</v>
      </c>
      <c r="B212" s="130" t="s">
        <v>569</v>
      </c>
      <c r="D212" s="355">
        <v>103</v>
      </c>
      <c r="E212" s="2"/>
      <c r="F212" s="114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267"/>
      <c r="R212" s="80"/>
      <c r="S212" s="80"/>
      <c r="T212" s="80"/>
      <c r="U212" s="2"/>
      <c r="V212" s="81">
        <f t="shared" si="30"/>
        <v>0</v>
      </c>
      <c r="W212" s="79">
        <f t="shared" si="31"/>
        <v>0</v>
      </c>
    </row>
    <row r="213" spans="1:23" customFormat="1" x14ac:dyDescent="0.25">
      <c r="A213" s="38" t="s">
        <v>570</v>
      </c>
      <c r="B213" s="130" t="s">
        <v>571</v>
      </c>
      <c r="D213" s="355">
        <v>106</v>
      </c>
      <c r="E213" s="2"/>
      <c r="F213" s="165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267"/>
      <c r="R213" s="80"/>
      <c r="S213" s="80"/>
      <c r="T213" s="80"/>
      <c r="U213" s="2"/>
      <c r="V213" s="81">
        <f t="shared" si="30"/>
        <v>0</v>
      </c>
      <c r="W213" s="79">
        <f t="shared" si="31"/>
        <v>0</v>
      </c>
    </row>
    <row r="214" spans="1:23" ht="9" customHeight="1" x14ac:dyDescent="0.25">
      <c r="A214" s="162"/>
      <c r="B214" s="199"/>
      <c r="C214" s="2"/>
      <c r="D214" s="356"/>
      <c r="E214" s="2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267"/>
      <c r="R214" s="84"/>
      <c r="S214" s="84"/>
      <c r="T214" s="84"/>
      <c r="U214" s="2"/>
      <c r="V214" s="85"/>
      <c r="W214" s="83"/>
    </row>
    <row r="215" spans="1:23" s="10" customFormat="1" ht="18.75" x14ac:dyDescent="0.3">
      <c r="A215" s="168" t="s">
        <v>121</v>
      </c>
      <c r="B215" s="201"/>
      <c r="C215" s="95"/>
      <c r="D215" s="357" t="s">
        <v>12</v>
      </c>
      <c r="E215" s="95"/>
      <c r="F215" s="72" t="s">
        <v>187</v>
      </c>
      <c r="G215" s="93" t="s">
        <v>80</v>
      </c>
      <c r="H215" s="94" t="s">
        <v>81</v>
      </c>
      <c r="I215" s="94" t="s">
        <v>82</v>
      </c>
      <c r="J215" s="94" t="s">
        <v>83</v>
      </c>
      <c r="K215" s="94" t="s">
        <v>84</v>
      </c>
      <c r="L215" s="94" t="s">
        <v>85</v>
      </c>
      <c r="M215" s="72">
        <v>7</v>
      </c>
      <c r="N215" s="94" t="s">
        <v>86</v>
      </c>
      <c r="O215" s="94">
        <v>9</v>
      </c>
      <c r="P215" s="94" t="s">
        <v>87</v>
      </c>
      <c r="Q215" s="270"/>
      <c r="R215" s="287" t="s">
        <v>188</v>
      </c>
      <c r="S215" s="287" t="s">
        <v>647</v>
      </c>
      <c r="T215" s="268"/>
      <c r="U215" s="95"/>
      <c r="V215" s="88" t="s">
        <v>45</v>
      </c>
      <c r="W215" s="89" t="s">
        <v>1</v>
      </c>
    </row>
    <row r="216" spans="1:23" ht="9" customHeight="1" x14ac:dyDescent="0.25">
      <c r="A216" s="162"/>
      <c r="B216" s="199"/>
      <c r="C216" s="2"/>
      <c r="D216" s="356"/>
      <c r="E216" s="2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267"/>
      <c r="R216" s="77"/>
      <c r="S216" s="77"/>
      <c r="U216" s="2"/>
      <c r="V216" s="85"/>
      <c r="W216" s="83"/>
    </row>
    <row r="217" spans="1:23" x14ac:dyDescent="0.25">
      <c r="A217" s="163">
        <v>56561</v>
      </c>
      <c r="B217" s="123" t="s">
        <v>267</v>
      </c>
      <c r="C217" s="2"/>
      <c r="D217" s="355">
        <v>127</v>
      </c>
      <c r="E217" s="2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164"/>
      <c r="Q217" s="267"/>
      <c r="R217" s="80"/>
      <c r="S217" s="80"/>
      <c r="U217" s="2"/>
      <c r="V217" s="81">
        <f t="shared" ref="V217:V238" si="32">SUM(F217:P217)</f>
        <v>0</v>
      </c>
      <c r="W217" s="79">
        <f>(V217*D217)+(R217*$D$333)+(S217*$D$332)</f>
        <v>0</v>
      </c>
    </row>
    <row r="218" spans="1:23" x14ac:dyDescent="0.25">
      <c r="A218" s="163" t="s">
        <v>268</v>
      </c>
      <c r="B218" s="123" t="s">
        <v>269</v>
      </c>
      <c r="C218" s="2"/>
      <c r="D218" s="355">
        <v>127</v>
      </c>
      <c r="E218" s="2"/>
      <c r="F218" s="144"/>
      <c r="G218" s="80"/>
      <c r="H218" s="80"/>
      <c r="I218" s="80"/>
      <c r="J218" s="80"/>
      <c r="K218" s="80"/>
      <c r="L218" s="80"/>
      <c r="M218" s="80"/>
      <c r="N218" s="144"/>
      <c r="O218" s="179"/>
      <c r="P218" s="114"/>
      <c r="Q218" s="267"/>
      <c r="R218" s="80"/>
      <c r="S218" s="80"/>
      <c r="U218" s="2"/>
      <c r="V218" s="81">
        <f t="shared" ref="V218" si="33">SUM(F218:P218)</f>
        <v>0</v>
      </c>
      <c r="W218" s="79">
        <f>(V218*D218)+(R218*$D$333)+(S218*$D$332)</f>
        <v>0</v>
      </c>
    </row>
    <row r="219" spans="1:23" x14ac:dyDescent="0.25">
      <c r="A219" s="169">
        <v>56560</v>
      </c>
      <c r="B219" s="123" t="s">
        <v>264</v>
      </c>
      <c r="C219" s="2"/>
      <c r="D219" s="355">
        <v>133</v>
      </c>
      <c r="E219" s="2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114"/>
      <c r="Q219" s="267"/>
      <c r="R219" s="80"/>
      <c r="S219" s="80"/>
      <c r="U219" s="2"/>
      <c r="V219" s="81">
        <f t="shared" si="32"/>
        <v>0</v>
      </c>
      <c r="W219" s="79">
        <f>(V219*D219)+(R219*$D$333)+(S219*$D$332)</f>
        <v>0</v>
      </c>
    </row>
    <row r="220" spans="1:23" x14ac:dyDescent="0.25">
      <c r="A220" s="163" t="s">
        <v>265</v>
      </c>
      <c r="B220" s="123" t="s">
        <v>266</v>
      </c>
      <c r="C220" s="2"/>
      <c r="D220" s="355">
        <v>133</v>
      </c>
      <c r="E220" s="2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114"/>
      <c r="Q220" s="267"/>
      <c r="R220" s="80"/>
      <c r="S220" s="80"/>
      <c r="U220" s="2"/>
      <c r="V220" s="81">
        <f t="shared" si="32"/>
        <v>0</v>
      </c>
      <c r="W220" s="79">
        <f>(V220*D220)+(R220*$D$333)+(S220*$D$332)</f>
        <v>0</v>
      </c>
    </row>
    <row r="221" spans="1:23" x14ac:dyDescent="0.25">
      <c r="A221" s="163">
        <v>56574</v>
      </c>
      <c r="B221" s="123" t="s">
        <v>615</v>
      </c>
      <c r="C221" s="2"/>
      <c r="D221" s="355">
        <v>133</v>
      </c>
      <c r="E221" s="2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114"/>
      <c r="Q221" s="267"/>
      <c r="R221" s="80"/>
      <c r="S221" s="80"/>
      <c r="U221" s="2"/>
      <c r="V221" s="81">
        <f t="shared" ref="V221:V234" si="34">SUM(F221:P221)</f>
        <v>0</v>
      </c>
      <c r="W221" s="79">
        <f t="shared" ref="W221:W234" si="35">(V221*D221)+(R221*$D$333)+(S221*$D$332)</f>
        <v>0</v>
      </c>
    </row>
    <row r="222" spans="1:23" x14ac:dyDescent="0.25">
      <c r="A222" s="163" t="s">
        <v>616</v>
      </c>
      <c r="B222" s="123" t="s">
        <v>617</v>
      </c>
      <c r="C222" s="2"/>
      <c r="D222" s="355">
        <v>133</v>
      </c>
      <c r="E222" s="2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114"/>
      <c r="Q222" s="267"/>
      <c r="R222" s="80"/>
      <c r="S222" s="80"/>
      <c r="U222" s="2"/>
      <c r="V222" s="81">
        <f t="shared" si="34"/>
        <v>0</v>
      </c>
      <c r="W222" s="79">
        <f t="shared" si="35"/>
        <v>0</v>
      </c>
    </row>
    <row r="223" spans="1:23" x14ac:dyDescent="0.25">
      <c r="A223" s="163">
        <v>56661</v>
      </c>
      <c r="B223" s="123" t="s">
        <v>618</v>
      </c>
      <c r="C223" s="2"/>
      <c r="D223" s="355">
        <v>142</v>
      </c>
      <c r="E223" s="2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114"/>
      <c r="Q223" s="267"/>
      <c r="R223" s="80"/>
      <c r="S223" s="80"/>
      <c r="U223" s="2"/>
      <c r="V223" s="81">
        <f t="shared" si="34"/>
        <v>0</v>
      </c>
      <c r="W223" s="79">
        <f t="shared" si="35"/>
        <v>0</v>
      </c>
    </row>
    <row r="224" spans="1:23" x14ac:dyDescent="0.25">
      <c r="A224" s="163" t="s">
        <v>270</v>
      </c>
      <c r="B224" s="123" t="s">
        <v>619</v>
      </c>
      <c r="C224" s="2"/>
      <c r="D224" s="355">
        <v>142</v>
      </c>
      <c r="E224" s="2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114"/>
      <c r="Q224" s="267"/>
      <c r="R224" s="80"/>
      <c r="S224" s="80"/>
      <c r="U224" s="2"/>
      <c r="V224" s="81">
        <f t="shared" si="34"/>
        <v>0</v>
      </c>
      <c r="W224" s="79">
        <f t="shared" si="35"/>
        <v>0</v>
      </c>
    </row>
    <row r="225" spans="1:23" x14ac:dyDescent="0.25">
      <c r="A225" s="163">
        <v>56660</v>
      </c>
      <c r="B225" s="123" t="s">
        <v>620</v>
      </c>
      <c r="C225" s="2"/>
      <c r="D225" s="355">
        <v>142</v>
      </c>
      <c r="E225" s="2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114"/>
      <c r="Q225" s="267"/>
      <c r="R225" s="80"/>
      <c r="S225" s="80"/>
      <c r="U225" s="2"/>
      <c r="V225" s="81">
        <f t="shared" si="34"/>
        <v>0</v>
      </c>
      <c r="W225" s="79">
        <f t="shared" si="35"/>
        <v>0</v>
      </c>
    </row>
    <row r="226" spans="1:23" x14ac:dyDescent="0.25">
      <c r="A226" s="163" t="s">
        <v>271</v>
      </c>
      <c r="B226" s="123" t="s">
        <v>621</v>
      </c>
      <c r="C226" s="2"/>
      <c r="D226" s="355">
        <v>142</v>
      </c>
      <c r="E226" s="2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114"/>
      <c r="Q226" s="267"/>
      <c r="R226" s="80"/>
      <c r="S226" s="80"/>
      <c r="U226" s="2"/>
      <c r="V226" s="81">
        <f t="shared" si="34"/>
        <v>0</v>
      </c>
      <c r="W226" s="79">
        <f t="shared" si="35"/>
        <v>0</v>
      </c>
    </row>
    <row r="227" spans="1:23" x14ac:dyDescent="0.25">
      <c r="A227" s="163" t="s">
        <v>622</v>
      </c>
      <c r="B227" s="123" t="s">
        <v>623</v>
      </c>
      <c r="C227" s="2"/>
      <c r="D227" s="355">
        <v>142</v>
      </c>
      <c r="E227" s="2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114"/>
      <c r="Q227" s="267"/>
      <c r="R227" s="80"/>
      <c r="S227" s="80"/>
      <c r="U227" s="2"/>
      <c r="V227" s="81">
        <f t="shared" si="34"/>
        <v>0</v>
      </c>
      <c r="W227" s="79">
        <f t="shared" si="35"/>
        <v>0</v>
      </c>
    </row>
    <row r="228" spans="1:23" x14ac:dyDescent="0.25">
      <c r="A228" s="163" t="s">
        <v>624</v>
      </c>
      <c r="B228" s="123" t="s">
        <v>625</v>
      </c>
      <c r="C228" s="2"/>
      <c r="D228" s="355">
        <v>142</v>
      </c>
      <c r="E228" s="2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114"/>
      <c r="Q228" s="267"/>
      <c r="R228" s="80"/>
      <c r="S228" s="80"/>
      <c r="U228" s="2"/>
      <c r="V228" s="81">
        <f t="shared" si="34"/>
        <v>0</v>
      </c>
      <c r="W228" s="79">
        <f t="shared" si="35"/>
        <v>0</v>
      </c>
    </row>
    <row r="229" spans="1:23" x14ac:dyDescent="0.25">
      <c r="A229" s="163" t="s">
        <v>538</v>
      </c>
      <c r="B229" s="123" t="s">
        <v>626</v>
      </c>
      <c r="C229" s="2"/>
      <c r="D229" s="355">
        <v>142</v>
      </c>
      <c r="E229" s="2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114"/>
      <c r="Q229" s="267"/>
      <c r="R229" s="80"/>
      <c r="S229" s="80"/>
      <c r="U229" s="2"/>
      <c r="V229" s="81">
        <f t="shared" si="34"/>
        <v>0</v>
      </c>
      <c r="W229" s="79">
        <f t="shared" si="35"/>
        <v>0</v>
      </c>
    </row>
    <row r="230" spans="1:23" x14ac:dyDescent="0.25">
      <c r="A230" s="163" t="s">
        <v>627</v>
      </c>
      <c r="B230" s="123" t="s">
        <v>628</v>
      </c>
      <c r="C230" s="2"/>
      <c r="D230" s="355">
        <v>142</v>
      </c>
      <c r="E230" s="2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114"/>
      <c r="Q230" s="267"/>
      <c r="R230" s="80"/>
      <c r="S230" s="80"/>
      <c r="U230" s="2"/>
      <c r="V230" s="81">
        <f t="shared" si="34"/>
        <v>0</v>
      </c>
      <c r="W230" s="79">
        <f t="shared" si="35"/>
        <v>0</v>
      </c>
    </row>
    <row r="231" spans="1:23" x14ac:dyDescent="0.25">
      <c r="A231" s="163">
        <v>56667</v>
      </c>
      <c r="B231" s="123" t="s">
        <v>629</v>
      </c>
      <c r="C231" s="2"/>
      <c r="D231" s="355">
        <v>156</v>
      </c>
      <c r="E231" s="2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114"/>
      <c r="Q231" s="267"/>
      <c r="R231" s="80"/>
      <c r="S231" s="80"/>
      <c r="U231" s="2"/>
      <c r="V231" s="81">
        <f t="shared" si="34"/>
        <v>0</v>
      </c>
      <c r="W231" s="79">
        <f t="shared" si="35"/>
        <v>0</v>
      </c>
    </row>
    <row r="232" spans="1:23" x14ac:dyDescent="0.25">
      <c r="A232" s="163" t="s">
        <v>630</v>
      </c>
      <c r="B232" s="123" t="s">
        <v>631</v>
      </c>
      <c r="C232" s="2"/>
      <c r="D232" s="355">
        <v>156</v>
      </c>
      <c r="E232" s="2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114"/>
      <c r="Q232" s="267"/>
      <c r="R232" s="80"/>
      <c r="S232" s="80"/>
      <c r="U232" s="2"/>
      <c r="V232" s="81">
        <f t="shared" si="34"/>
        <v>0</v>
      </c>
      <c r="W232" s="79">
        <f t="shared" si="35"/>
        <v>0</v>
      </c>
    </row>
    <row r="233" spans="1:23" x14ac:dyDescent="0.25">
      <c r="A233" s="163">
        <v>56665</v>
      </c>
      <c r="B233" s="123" t="s">
        <v>632</v>
      </c>
      <c r="C233" s="2"/>
      <c r="D233" s="355">
        <v>150</v>
      </c>
      <c r="E233" s="2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114"/>
      <c r="Q233" s="267"/>
      <c r="R233" s="80"/>
      <c r="S233" s="80"/>
      <c r="U233" s="2"/>
      <c r="V233" s="81">
        <f t="shared" si="34"/>
        <v>0</v>
      </c>
      <c r="W233" s="79">
        <f t="shared" si="35"/>
        <v>0</v>
      </c>
    </row>
    <row r="234" spans="1:23" x14ac:dyDescent="0.25">
      <c r="A234" s="169" t="s">
        <v>633</v>
      </c>
      <c r="B234" s="123" t="s">
        <v>634</v>
      </c>
      <c r="C234" s="2"/>
      <c r="D234" s="355">
        <v>150</v>
      </c>
      <c r="E234" s="2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114"/>
      <c r="Q234" s="267"/>
      <c r="R234" s="80"/>
      <c r="S234" s="80"/>
      <c r="U234" s="2"/>
      <c r="V234" s="81">
        <f t="shared" si="34"/>
        <v>0</v>
      </c>
      <c r="W234" s="79">
        <f t="shared" si="35"/>
        <v>0</v>
      </c>
    </row>
    <row r="235" spans="1:23" x14ac:dyDescent="0.25">
      <c r="A235" s="163">
        <v>56666</v>
      </c>
      <c r="B235" s="123" t="s">
        <v>635</v>
      </c>
      <c r="C235" s="2"/>
      <c r="D235" s="355">
        <v>156</v>
      </c>
      <c r="E235" s="2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114"/>
      <c r="Q235" s="267"/>
      <c r="R235" s="80"/>
      <c r="S235" s="80"/>
      <c r="U235" s="2"/>
      <c r="V235" s="81">
        <f t="shared" si="32"/>
        <v>0</v>
      </c>
      <c r="W235" s="79">
        <f>(V235*D235)+(R235*$D$333)+(S235*$D$332)</f>
        <v>0</v>
      </c>
    </row>
    <row r="236" spans="1:23" x14ac:dyDescent="0.25">
      <c r="A236" s="169" t="s">
        <v>636</v>
      </c>
      <c r="B236" s="123" t="s">
        <v>637</v>
      </c>
      <c r="C236" s="2"/>
      <c r="D236" s="355">
        <v>156</v>
      </c>
      <c r="E236" s="2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114"/>
      <c r="Q236" s="267"/>
      <c r="R236" s="80"/>
      <c r="S236" s="80"/>
      <c r="U236" s="2"/>
      <c r="V236" s="81">
        <f t="shared" si="32"/>
        <v>0</v>
      </c>
      <c r="W236" s="79">
        <f>(V236*D236)+(R236*$D$333)+(S236*$D$332)</f>
        <v>0</v>
      </c>
    </row>
    <row r="237" spans="1:23" x14ac:dyDescent="0.25">
      <c r="A237" s="163">
        <v>56669</v>
      </c>
      <c r="B237" s="123" t="s">
        <v>638</v>
      </c>
      <c r="C237" s="2"/>
      <c r="D237" s="355">
        <v>160</v>
      </c>
      <c r="E237" s="2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114"/>
      <c r="Q237" s="267"/>
      <c r="R237" s="80"/>
      <c r="S237" s="80"/>
      <c r="U237" s="2"/>
      <c r="V237" s="81">
        <f t="shared" si="32"/>
        <v>0</v>
      </c>
      <c r="W237" s="79">
        <f>(V237*D237)+(R237*$D$333)+(S237*$D$332)</f>
        <v>0</v>
      </c>
    </row>
    <row r="238" spans="1:23" x14ac:dyDescent="0.25">
      <c r="A238" s="169" t="s">
        <v>639</v>
      </c>
      <c r="B238" s="123" t="s">
        <v>640</v>
      </c>
      <c r="C238" s="2"/>
      <c r="D238" s="355">
        <v>160</v>
      </c>
      <c r="E238" s="2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165"/>
      <c r="Q238" s="267"/>
      <c r="R238" s="80"/>
      <c r="S238" s="80"/>
      <c r="U238" s="2"/>
      <c r="V238" s="81">
        <f t="shared" si="32"/>
        <v>0</v>
      </c>
      <c r="W238" s="79">
        <f>(V238*D238)+(R238*$D$333)+(S238*$D$332)</f>
        <v>0</v>
      </c>
    </row>
    <row r="239" spans="1:23" ht="9" customHeight="1" x14ac:dyDescent="0.25">
      <c r="A239" s="170"/>
      <c r="B239" s="203"/>
      <c r="C239" s="2"/>
      <c r="D239" s="356"/>
      <c r="E239" s="2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267"/>
      <c r="R239" s="84"/>
      <c r="S239" s="84"/>
      <c r="T239" s="84"/>
      <c r="U239" s="2"/>
      <c r="V239" s="85"/>
      <c r="W239" s="83"/>
    </row>
    <row r="240" spans="1:23" s="10" customFormat="1" ht="18.75" x14ac:dyDescent="0.3">
      <c r="A240" s="91" t="s">
        <v>272</v>
      </c>
      <c r="B240" s="205"/>
      <c r="C240" s="87"/>
      <c r="D240" s="358" t="s">
        <v>12</v>
      </c>
      <c r="E240" s="87"/>
      <c r="F240" s="180"/>
      <c r="G240" s="181"/>
      <c r="H240" s="181"/>
      <c r="I240" s="190" t="s">
        <v>487</v>
      </c>
      <c r="J240" s="181"/>
      <c r="K240" s="181"/>
      <c r="L240" s="181"/>
      <c r="M240" s="182"/>
      <c r="N240" s="97"/>
      <c r="O240" s="97"/>
      <c r="P240" s="97"/>
      <c r="Q240" s="269"/>
      <c r="R240" s="287" t="s">
        <v>188</v>
      </c>
      <c r="S240" s="77"/>
      <c r="T240" s="77"/>
      <c r="U240" s="87"/>
      <c r="V240" s="70" t="s">
        <v>45</v>
      </c>
      <c r="W240" s="58" t="s">
        <v>1</v>
      </c>
    </row>
    <row r="241" spans="1:23" s="10" customFormat="1" ht="18.75" x14ac:dyDescent="0.3">
      <c r="A241" s="86" t="s">
        <v>54</v>
      </c>
      <c r="B241" s="206"/>
      <c r="C241" s="87"/>
      <c r="D241" s="359" t="s">
        <v>13</v>
      </c>
      <c r="E241" s="87"/>
      <c r="F241" s="142" t="s">
        <v>179</v>
      </c>
      <c r="G241" s="142" t="s">
        <v>7</v>
      </c>
      <c r="H241" s="72" t="s">
        <v>2</v>
      </c>
      <c r="I241" s="72" t="s">
        <v>3</v>
      </c>
      <c r="J241" s="72" t="s">
        <v>4</v>
      </c>
      <c r="K241" s="72" t="s">
        <v>5</v>
      </c>
      <c r="L241" s="72" t="s">
        <v>6</v>
      </c>
      <c r="M241" s="72" t="s">
        <v>273</v>
      </c>
      <c r="N241" s="34"/>
      <c r="O241" s="34"/>
      <c r="P241" s="97"/>
      <c r="Q241" s="269"/>
      <c r="R241" s="266" t="s">
        <v>45</v>
      </c>
      <c r="S241" s="77"/>
      <c r="T241" s="77"/>
      <c r="U241" s="87"/>
      <c r="V241" s="73"/>
      <c r="W241" s="74"/>
    </row>
    <row r="242" spans="1:23" ht="9" customHeight="1" x14ac:dyDescent="0.25">
      <c r="A242" s="51"/>
      <c r="B242" s="124"/>
      <c r="C242" s="2"/>
      <c r="D242" s="360"/>
      <c r="E242" s="2"/>
      <c r="Q242" s="267"/>
      <c r="R242" s="84"/>
      <c r="S242" s="77"/>
      <c r="T242" s="77"/>
      <c r="U242" s="2"/>
    </row>
    <row r="243" spans="1:23" x14ac:dyDescent="0.25">
      <c r="A243" s="53">
        <v>52816</v>
      </c>
      <c r="B243" s="123" t="s">
        <v>274</v>
      </c>
      <c r="C243" s="3"/>
      <c r="D243" s="355">
        <v>25</v>
      </c>
      <c r="E243" s="3"/>
      <c r="F243" s="80"/>
      <c r="G243" s="80"/>
      <c r="H243" s="80"/>
      <c r="I243" s="115"/>
      <c r="J243" s="80"/>
      <c r="K243" s="80"/>
      <c r="L243" s="80"/>
      <c r="M243" s="80"/>
      <c r="Q243" s="271"/>
      <c r="R243" s="80"/>
      <c r="S243" s="77"/>
      <c r="T243" s="77"/>
      <c r="U243" s="3"/>
      <c r="V243" s="81">
        <f t="shared" ref="V243:V254" si="36">SUM(F243:P243)</f>
        <v>0</v>
      </c>
      <c r="W243" s="79">
        <f>(V243*D243)+(R243*$D$333)</f>
        <v>0</v>
      </c>
    </row>
    <row r="244" spans="1:23" x14ac:dyDescent="0.25">
      <c r="A244" s="53">
        <v>52811</v>
      </c>
      <c r="B244" s="123" t="s">
        <v>275</v>
      </c>
      <c r="C244" s="3"/>
      <c r="D244" s="355">
        <v>31</v>
      </c>
      <c r="E244" s="3"/>
      <c r="F244" s="80"/>
      <c r="G244" s="80"/>
      <c r="H244" s="80"/>
      <c r="I244" s="115"/>
      <c r="J244" s="80"/>
      <c r="K244" s="80"/>
      <c r="L244" s="80"/>
      <c r="M244" s="80"/>
      <c r="Q244" s="271"/>
      <c r="R244" s="80"/>
      <c r="S244" s="77"/>
      <c r="T244" s="77"/>
      <c r="U244" s="3"/>
      <c r="V244" s="81">
        <f t="shared" si="36"/>
        <v>0</v>
      </c>
      <c r="W244" s="79">
        <f>(V244*D244)+(R244*$D$333)</f>
        <v>0</v>
      </c>
    </row>
    <row r="245" spans="1:23" x14ac:dyDescent="0.25">
      <c r="A245" s="38">
        <v>52848</v>
      </c>
      <c r="B245" s="130" t="s">
        <v>539</v>
      </c>
      <c r="C245" s="3"/>
      <c r="D245" s="355">
        <v>45</v>
      </c>
      <c r="E245" s="3"/>
      <c r="F245" s="80"/>
      <c r="G245" s="80"/>
      <c r="H245" s="80"/>
      <c r="I245" s="80"/>
      <c r="J245" s="80"/>
      <c r="K245" s="80"/>
      <c r="L245" s="80"/>
      <c r="M245" s="80"/>
      <c r="Q245" s="271"/>
      <c r="R245" s="80"/>
      <c r="S245" s="77"/>
      <c r="T245" s="77"/>
      <c r="U245" s="3"/>
      <c r="V245" s="81">
        <f t="shared" si="36"/>
        <v>0</v>
      </c>
      <c r="W245" s="79">
        <f>(V245*D245)+(R245*$D$333)</f>
        <v>0</v>
      </c>
    </row>
    <row r="246" spans="1:23" x14ac:dyDescent="0.25">
      <c r="A246" s="39">
        <v>52849</v>
      </c>
      <c r="B246" s="192" t="s">
        <v>540</v>
      </c>
      <c r="C246" s="3"/>
      <c r="D246" s="355">
        <v>45</v>
      </c>
      <c r="E246" s="3"/>
      <c r="F246" s="80"/>
      <c r="G246" s="80"/>
      <c r="H246" s="80"/>
      <c r="I246" s="80"/>
      <c r="J246" s="80"/>
      <c r="K246" s="80"/>
      <c r="L246" s="80"/>
      <c r="M246" s="80"/>
      <c r="Q246" s="271"/>
      <c r="R246" s="80"/>
      <c r="S246" s="77"/>
      <c r="T246" s="77"/>
      <c r="U246" s="3"/>
      <c r="V246" s="81">
        <f t="shared" si="36"/>
        <v>0</v>
      </c>
      <c r="W246" s="79">
        <f>(V246*D246)+(R246*$D$333)</f>
        <v>0</v>
      </c>
    </row>
    <row r="247" spans="1:23" x14ac:dyDescent="0.25">
      <c r="A247" s="39">
        <v>52829</v>
      </c>
      <c r="B247" s="192" t="s">
        <v>146</v>
      </c>
      <c r="C247" s="3"/>
      <c r="D247" s="355">
        <v>21</v>
      </c>
      <c r="E247" s="3"/>
      <c r="F247" s="80"/>
      <c r="G247" s="80"/>
      <c r="H247" s="80"/>
      <c r="I247" s="80"/>
      <c r="J247" s="80"/>
      <c r="K247" s="80"/>
      <c r="L247" s="80"/>
      <c r="M247" s="80"/>
      <c r="Q247" s="271"/>
      <c r="R247" s="80"/>
      <c r="S247" s="77"/>
      <c r="T247" s="77"/>
      <c r="U247" s="3"/>
      <c r="V247" s="81">
        <f t="shared" si="36"/>
        <v>0</v>
      </c>
      <c r="W247" s="79">
        <f>(V247*D247)+(R247*$D$333)</f>
        <v>0</v>
      </c>
    </row>
    <row r="248" spans="1:23" x14ac:dyDescent="0.25">
      <c r="A248" s="39">
        <v>58123</v>
      </c>
      <c r="B248" s="192" t="s">
        <v>276</v>
      </c>
      <c r="C248" s="3"/>
      <c r="D248" s="355">
        <v>29</v>
      </c>
      <c r="E248" s="3"/>
      <c r="F248" s="80"/>
      <c r="G248" s="80"/>
      <c r="H248" s="80"/>
      <c r="I248" s="80"/>
      <c r="J248" s="80"/>
      <c r="K248" s="80"/>
      <c r="L248" s="80"/>
      <c r="M248" s="80"/>
      <c r="Q248" s="271"/>
      <c r="R248" s="80"/>
      <c r="S248" s="77"/>
      <c r="T248" s="77"/>
      <c r="U248" s="3"/>
      <c r="V248" s="81">
        <f t="shared" ref="V248:V249" si="37">SUM(F248:P248)</f>
        <v>0</v>
      </c>
      <c r="W248" s="79">
        <f t="shared" ref="W248:W249" si="38">(V248*D248)+(R248*$D$333)</f>
        <v>0</v>
      </c>
    </row>
    <row r="249" spans="1:23" x14ac:dyDescent="0.25">
      <c r="A249" s="39">
        <v>58124</v>
      </c>
      <c r="B249" s="192" t="s">
        <v>277</v>
      </c>
      <c r="C249" s="3"/>
      <c r="D249" s="355">
        <v>29</v>
      </c>
      <c r="E249" s="3"/>
      <c r="F249" s="80"/>
      <c r="G249" s="80"/>
      <c r="H249" s="80"/>
      <c r="I249" s="80"/>
      <c r="J249" s="80"/>
      <c r="K249" s="80"/>
      <c r="L249" s="80"/>
      <c r="M249" s="80"/>
      <c r="Q249" s="271"/>
      <c r="R249" s="80"/>
      <c r="S249" s="77"/>
      <c r="T249" s="77"/>
      <c r="U249" s="3"/>
      <c r="V249" s="81">
        <f t="shared" si="37"/>
        <v>0</v>
      </c>
      <c r="W249" s="79">
        <f t="shared" si="38"/>
        <v>0</v>
      </c>
    </row>
    <row r="250" spans="1:23" x14ac:dyDescent="0.25">
      <c r="A250" s="39">
        <v>58125</v>
      </c>
      <c r="B250" s="192" t="s">
        <v>278</v>
      </c>
      <c r="C250" s="3"/>
      <c r="D250" s="355">
        <v>32</v>
      </c>
      <c r="E250" s="3"/>
      <c r="F250" s="80"/>
      <c r="G250" s="80"/>
      <c r="H250" s="80"/>
      <c r="I250" s="80"/>
      <c r="J250" s="80"/>
      <c r="K250" s="80"/>
      <c r="L250" s="80"/>
      <c r="M250" s="80"/>
      <c r="Q250" s="271"/>
      <c r="R250" s="80"/>
      <c r="S250" s="77"/>
      <c r="T250" s="77"/>
      <c r="U250" s="3"/>
      <c r="V250" s="81">
        <f t="shared" ref="V250:V251" si="39">SUM(F250:P250)</f>
        <v>0</v>
      </c>
      <c r="W250" s="79">
        <f>(V250*D250)+(R250*$D$333)</f>
        <v>0</v>
      </c>
    </row>
    <row r="251" spans="1:23" x14ac:dyDescent="0.25">
      <c r="A251" s="39">
        <v>58126</v>
      </c>
      <c r="B251" s="192" t="s">
        <v>279</v>
      </c>
      <c r="C251" s="3"/>
      <c r="D251" s="355">
        <v>32</v>
      </c>
      <c r="E251" s="3"/>
      <c r="F251" s="80"/>
      <c r="G251" s="80"/>
      <c r="H251" s="80"/>
      <c r="I251" s="80"/>
      <c r="J251" s="80"/>
      <c r="K251" s="80"/>
      <c r="L251" s="80"/>
      <c r="M251" s="80"/>
      <c r="Q251" s="271"/>
      <c r="R251" s="80"/>
      <c r="S251" s="77"/>
      <c r="T251" s="77"/>
      <c r="U251" s="3"/>
      <c r="V251" s="81">
        <f t="shared" si="39"/>
        <v>0</v>
      </c>
      <c r="W251" s="79">
        <f>(V251*D251)+(R251*$D$333)</f>
        <v>0</v>
      </c>
    </row>
    <row r="252" spans="1:23" x14ac:dyDescent="0.25">
      <c r="A252" s="39">
        <v>51927</v>
      </c>
      <c r="B252" s="192" t="s">
        <v>129</v>
      </c>
      <c r="C252" s="3"/>
      <c r="D252" s="355">
        <v>47</v>
      </c>
      <c r="E252" s="3"/>
      <c r="F252" s="80"/>
      <c r="G252" s="80"/>
      <c r="H252" s="80"/>
      <c r="I252" s="80"/>
      <c r="J252" s="80"/>
      <c r="K252" s="80"/>
      <c r="L252" s="80"/>
      <c r="M252" s="80"/>
      <c r="Q252" s="271"/>
      <c r="R252" s="80"/>
      <c r="S252" s="77"/>
      <c r="T252" s="77"/>
      <c r="U252" s="3"/>
      <c r="V252" s="81">
        <f t="shared" si="36"/>
        <v>0</v>
      </c>
      <c r="W252" s="79">
        <f>(V252*D252)+(R252*$D$333)</f>
        <v>0</v>
      </c>
    </row>
    <row r="253" spans="1:23" x14ac:dyDescent="0.25">
      <c r="A253" s="39">
        <v>51928</v>
      </c>
      <c r="B253" s="192" t="s">
        <v>280</v>
      </c>
      <c r="C253" s="3"/>
      <c r="D253" s="355">
        <v>54</v>
      </c>
      <c r="E253" s="3"/>
      <c r="F253" s="80"/>
      <c r="G253" s="80"/>
      <c r="H253" s="80"/>
      <c r="I253" s="80"/>
      <c r="J253" s="80"/>
      <c r="K253" s="80"/>
      <c r="L253" s="80"/>
      <c r="M253" s="80"/>
      <c r="Q253" s="271"/>
      <c r="R253" s="80"/>
      <c r="S253" s="77"/>
      <c r="T253" s="77"/>
      <c r="U253" s="3"/>
      <c r="V253" s="81">
        <f t="shared" si="36"/>
        <v>0</v>
      </c>
      <c r="W253" s="79">
        <f>(V253*D253)+(R253*$D$333)</f>
        <v>0</v>
      </c>
    </row>
    <row r="254" spans="1:23" x14ac:dyDescent="0.25">
      <c r="A254" s="39">
        <v>59800</v>
      </c>
      <c r="B254" s="192" t="s">
        <v>641</v>
      </c>
      <c r="C254" s="3"/>
      <c r="D254" s="355">
        <v>25</v>
      </c>
      <c r="E254" s="3"/>
      <c r="F254" s="80"/>
      <c r="G254" s="80"/>
      <c r="H254" s="80"/>
      <c r="I254" s="80"/>
      <c r="J254" s="80"/>
      <c r="K254" s="80"/>
      <c r="L254" s="80"/>
      <c r="M254" s="80"/>
      <c r="Q254" s="271"/>
      <c r="R254" s="80"/>
      <c r="S254" s="77"/>
      <c r="T254" s="77"/>
      <c r="U254" s="3"/>
      <c r="V254" s="81">
        <f t="shared" si="36"/>
        <v>0</v>
      </c>
      <c r="W254" s="79">
        <f>(V254*D254)+(R254*$D$333)</f>
        <v>0</v>
      </c>
    </row>
    <row r="255" spans="1:23" ht="9" customHeight="1" x14ac:dyDescent="0.25">
      <c r="A255" s="51"/>
      <c r="B255" s="124"/>
      <c r="C255" s="2"/>
      <c r="D255" s="356"/>
      <c r="E255" s="2"/>
      <c r="F255" s="84"/>
      <c r="G255" s="84"/>
      <c r="H255" s="84"/>
      <c r="I255" s="84"/>
      <c r="J255" s="84"/>
      <c r="K255" s="84"/>
      <c r="L255" s="264"/>
      <c r="O255" s="84"/>
      <c r="P255" s="84"/>
      <c r="Q255" s="267"/>
      <c r="R255" s="84"/>
      <c r="U255" s="2"/>
      <c r="V255" s="85"/>
      <c r="W255" s="83"/>
    </row>
    <row r="256" spans="1:23" s="10" customFormat="1" ht="18.75" x14ac:dyDescent="0.3">
      <c r="A256" s="207" t="s">
        <v>122</v>
      </c>
      <c r="B256" s="206"/>
      <c r="C256" s="98"/>
      <c r="D256" s="357" t="s">
        <v>12</v>
      </c>
      <c r="E256" s="98"/>
      <c r="F256" s="142" t="s">
        <v>179</v>
      </c>
      <c r="G256" s="142" t="s">
        <v>7</v>
      </c>
      <c r="H256" s="72" t="s">
        <v>2</v>
      </c>
      <c r="I256" s="72" t="s">
        <v>3</v>
      </c>
      <c r="J256" s="72" t="s">
        <v>4</v>
      </c>
      <c r="K256" s="72" t="s">
        <v>5</v>
      </c>
      <c r="L256" s="72" t="s">
        <v>6</v>
      </c>
      <c r="M256" s="72" t="s">
        <v>273</v>
      </c>
      <c r="N256" s="34"/>
      <c r="O256" s="97"/>
      <c r="P256" s="97"/>
      <c r="Q256" s="272"/>
      <c r="R256" s="266" t="s">
        <v>45</v>
      </c>
      <c r="S256" s="268"/>
      <c r="T256" s="268"/>
      <c r="U256" s="98"/>
      <c r="V256" s="99" t="s">
        <v>45</v>
      </c>
      <c r="W256" s="100" t="s">
        <v>1</v>
      </c>
    </row>
    <row r="257" spans="1:23" ht="9" customHeight="1" x14ac:dyDescent="0.25">
      <c r="A257" s="171"/>
      <c r="B257" s="126"/>
      <c r="C257" s="2"/>
      <c r="D257" s="356"/>
      <c r="E257" s="2"/>
      <c r="F257" s="84"/>
      <c r="G257" s="84"/>
      <c r="H257" s="84"/>
      <c r="I257" s="84"/>
      <c r="J257" s="84"/>
      <c r="L257" s="264"/>
      <c r="O257" s="84"/>
      <c r="P257" s="84"/>
      <c r="Q257" s="267"/>
      <c r="R257" s="77"/>
      <c r="U257" s="2"/>
      <c r="V257" s="85"/>
      <c r="W257" s="83"/>
    </row>
    <row r="258" spans="1:23" x14ac:dyDescent="0.25">
      <c r="A258" s="53">
        <v>52808</v>
      </c>
      <c r="B258" s="123" t="s">
        <v>281</v>
      </c>
      <c r="C258" s="3"/>
      <c r="D258" s="355">
        <v>49</v>
      </c>
      <c r="E258" s="3"/>
      <c r="F258" s="80"/>
      <c r="G258" s="80"/>
      <c r="H258" s="80"/>
      <c r="I258" s="80"/>
      <c r="J258" s="80"/>
      <c r="K258" s="80"/>
      <c r="L258" s="80"/>
      <c r="M258" s="80"/>
      <c r="Q258" s="271"/>
      <c r="R258" s="80"/>
      <c r="U258" s="3"/>
      <c r="V258" s="81">
        <f t="shared" ref="V258:V269" si="40">SUM(F258:P258)</f>
        <v>0</v>
      </c>
      <c r="W258" s="79">
        <f t="shared" ref="W258:W269" si="41">(V258*D258)+(R258*$D$333)</f>
        <v>0</v>
      </c>
    </row>
    <row r="259" spans="1:23" x14ac:dyDescent="0.25">
      <c r="A259" s="53">
        <v>52834</v>
      </c>
      <c r="B259" s="123" t="s">
        <v>282</v>
      </c>
      <c r="C259" s="3"/>
      <c r="D259" s="355">
        <v>65</v>
      </c>
      <c r="E259" s="3"/>
      <c r="F259" s="80"/>
      <c r="G259" s="80"/>
      <c r="H259" s="80"/>
      <c r="I259" s="80"/>
      <c r="J259" s="80"/>
      <c r="K259" s="80"/>
      <c r="L259" s="80"/>
      <c r="M259" s="80"/>
      <c r="Q259" s="271"/>
      <c r="R259" s="80"/>
      <c r="U259" s="3"/>
      <c r="V259" s="81">
        <f t="shared" si="40"/>
        <v>0</v>
      </c>
      <c r="W259" s="79">
        <f t="shared" si="41"/>
        <v>0</v>
      </c>
    </row>
    <row r="260" spans="1:23" x14ac:dyDescent="0.25">
      <c r="A260" s="53">
        <v>52850</v>
      </c>
      <c r="B260" s="123" t="s">
        <v>501</v>
      </c>
      <c r="C260" s="3"/>
      <c r="D260" s="355">
        <v>86</v>
      </c>
      <c r="E260" s="3"/>
      <c r="F260" s="80"/>
      <c r="G260" s="80"/>
      <c r="H260" s="80"/>
      <c r="I260" s="80"/>
      <c r="J260" s="80"/>
      <c r="K260" s="80"/>
      <c r="L260" s="80"/>
      <c r="M260" s="80"/>
      <c r="Q260" s="271"/>
      <c r="R260" s="80"/>
      <c r="U260" s="3"/>
      <c r="V260" s="81">
        <f t="shared" ref="V260" si="42">SUM(F260:P260)</f>
        <v>0</v>
      </c>
      <c r="W260" s="79">
        <f t="shared" si="41"/>
        <v>0</v>
      </c>
    </row>
    <row r="261" spans="1:23" x14ac:dyDescent="0.25">
      <c r="A261" s="53">
        <v>52851</v>
      </c>
      <c r="B261" s="123" t="s">
        <v>502</v>
      </c>
      <c r="C261" s="3"/>
      <c r="D261" s="355">
        <v>86</v>
      </c>
      <c r="E261" s="3"/>
      <c r="F261" s="80"/>
      <c r="G261" s="80"/>
      <c r="H261" s="80"/>
      <c r="I261" s="80"/>
      <c r="J261" s="80"/>
      <c r="K261" s="80"/>
      <c r="L261" s="80"/>
      <c r="M261" s="80"/>
      <c r="Q261" s="271"/>
      <c r="R261" s="80"/>
      <c r="U261" s="3"/>
      <c r="V261" s="81">
        <f t="shared" ref="V261" si="43">SUM(F261:P261)</f>
        <v>0</v>
      </c>
      <c r="W261" s="79">
        <f t="shared" si="41"/>
        <v>0</v>
      </c>
    </row>
    <row r="262" spans="1:23" x14ac:dyDescent="0.25">
      <c r="A262" s="53" t="s">
        <v>554</v>
      </c>
      <c r="B262" s="123" t="s">
        <v>555</v>
      </c>
      <c r="C262" s="3"/>
      <c r="D262" s="355">
        <v>130</v>
      </c>
      <c r="E262" s="3"/>
      <c r="F262" s="80"/>
      <c r="G262" s="80"/>
      <c r="H262" s="80"/>
      <c r="I262" s="80"/>
      <c r="J262" s="80"/>
      <c r="K262" s="80"/>
      <c r="L262" s="80"/>
      <c r="M262" s="80"/>
      <c r="Q262" s="271"/>
      <c r="R262" s="80"/>
      <c r="U262" s="3"/>
      <c r="V262" s="81">
        <f t="shared" si="40"/>
        <v>0</v>
      </c>
      <c r="W262" s="79">
        <f t="shared" si="41"/>
        <v>0</v>
      </c>
    </row>
    <row r="263" spans="1:23" x14ac:dyDescent="0.25">
      <c r="A263" s="38">
        <v>52837</v>
      </c>
      <c r="B263" s="130" t="s">
        <v>130</v>
      </c>
      <c r="C263" s="3"/>
      <c r="D263" s="355">
        <v>32</v>
      </c>
      <c r="E263" s="3"/>
      <c r="F263" s="80"/>
      <c r="G263" s="80"/>
      <c r="H263" s="80"/>
      <c r="I263" s="80"/>
      <c r="J263" s="80"/>
      <c r="K263" s="80"/>
      <c r="L263" s="80"/>
      <c r="M263" s="80"/>
      <c r="Q263" s="271"/>
      <c r="R263" s="80"/>
      <c r="U263" s="3"/>
      <c r="V263" s="81">
        <f t="shared" si="40"/>
        <v>0</v>
      </c>
      <c r="W263" s="79">
        <f t="shared" si="41"/>
        <v>0</v>
      </c>
    </row>
    <row r="264" spans="1:23" x14ac:dyDescent="0.25">
      <c r="A264" s="39">
        <v>52725</v>
      </c>
      <c r="B264" s="192" t="s">
        <v>283</v>
      </c>
      <c r="C264" s="3"/>
      <c r="D264" s="355">
        <v>42</v>
      </c>
      <c r="E264" s="3"/>
      <c r="F264" s="80"/>
      <c r="G264" s="80"/>
      <c r="H264" s="80"/>
      <c r="I264" s="80"/>
      <c r="J264" s="80"/>
      <c r="K264" s="80"/>
      <c r="L264" s="80"/>
      <c r="M264" s="80"/>
      <c r="Q264" s="271"/>
      <c r="R264" s="80"/>
      <c r="U264" s="3"/>
      <c r="V264" s="81">
        <f t="shared" si="40"/>
        <v>0</v>
      </c>
      <c r="W264" s="79">
        <f t="shared" si="41"/>
        <v>0</v>
      </c>
    </row>
    <row r="265" spans="1:23" x14ac:dyDescent="0.25">
      <c r="A265" s="39" t="s">
        <v>642</v>
      </c>
      <c r="B265" s="192" t="s">
        <v>284</v>
      </c>
      <c r="C265" s="3"/>
      <c r="D265" s="355">
        <v>50</v>
      </c>
      <c r="E265" s="3"/>
      <c r="F265" s="80"/>
      <c r="G265" s="80"/>
      <c r="H265" s="80"/>
      <c r="I265" s="80"/>
      <c r="J265" s="80"/>
      <c r="K265" s="80"/>
      <c r="L265" s="80"/>
      <c r="M265" s="80"/>
      <c r="Q265" s="271"/>
      <c r="R265" s="80"/>
      <c r="U265" s="3"/>
      <c r="V265" s="81">
        <f t="shared" si="40"/>
        <v>0</v>
      </c>
      <c r="W265" s="79">
        <f t="shared" si="41"/>
        <v>0</v>
      </c>
    </row>
    <row r="266" spans="1:23" x14ac:dyDescent="0.25">
      <c r="A266" s="39">
        <v>53040</v>
      </c>
      <c r="B266" s="192" t="s">
        <v>285</v>
      </c>
      <c r="C266" s="3"/>
      <c r="D266" s="355">
        <v>39</v>
      </c>
      <c r="E266" s="3"/>
      <c r="F266" s="80"/>
      <c r="G266" s="80"/>
      <c r="H266" s="80"/>
      <c r="I266" s="80"/>
      <c r="J266" s="80"/>
      <c r="K266" s="80"/>
      <c r="L266" s="80"/>
      <c r="M266" s="80"/>
      <c r="Q266" s="271"/>
      <c r="R266" s="80"/>
      <c r="U266" s="3"/>
      <c r="V266" s="81">
        <f t="shared" si="40"/>
        <v>0</v>
      </c>
      <c r="W266" s="79">
        <f t="shared" si="41"/>
        <v>0</v>
      </c>
    </row>
    <row r="267" spans="1:23" x14ac:dyDescent="0.25">
      <c r="A267" s="39">
        <v>53042</v>
      </c>
      <c r="B267" s="192" t="s">
        <v>286</v>
      </c>
      <c r="C267" s="3"/>
      <c r="D267" s="355">
        <v>45</v>
      </c>
      <c r="E267" s="3"/>
      <c r="F267" s="80"/>
      <c r="G267" s="80"/>
      <c r="H267" s="80"/>
      <c r="I267" s="80"/>
      <c r="J267" s="80"/>
      <c r="K267" s="80"/>
      <c r="L267" s="80"/>
      <c r="M267" s="80"/>
      <c r="Q267" s="271"/>
      <c r="R267" s="80"/>
      <c r="U267" s="3"/>
      <c r="V267" s="81">
        <f t="shared" si="40"/>
        <v>0</v>
      </c>
      <c r="W267" s="79">
        <f t="shared" si="41"/>
        <v>0</v>
      </c>
    </row>
    <row r="268" spans="1:23" x14ac:dyDescent="0.25">
      <c r="A268" s="39">
        <v>53039</v>
      </c>
      <c r="B268" s="192" t="s">
        <v>287</v>
      </c>
      <c r="C268" s="3"/>
      <c r="D268" s="355">
        <v>42</v>
      </c>
      <c r="E268" s="3"/>
      <c r="F268" s="80"/>
      <c r="G268" s="80"/>
      <c r="H268" s="80"/>
      <c r="I268" s="80"/>
      <c r="J268" s="80"/>
      <c r="K268" s="80"/>
      <c r="L268" s="80"/>
      <c r="M268" s="80"/>
      <c r="Q268" s="271"/>
      <c r="R268" s="80"/>
      <c r="U268" s="3"/>
      <c r="V268" s="81">
        <f t="shared" si="40"/>
        <v>0</v>
      </c>
      <c r="W268" s="79">
        <f t="shared" si="41"/>
        <v>0</v>
      </c>
    </row>
    <row r="269" spans="1:23" x14ac:dyDescent="0.25">
      <c r="A269" s="39">
        <v>53041</v>
      </c>
      <c r="B269" s="192" t="s">
        <v>131</v>
      </c>
      <c r="C269" s="3"/>
      <c r="D269" s="355">
        <v>53</v>
      </c>
      <c r="E269" s="3"/>
      <c r="F269" s="80"/>
      <c r="G269" s="80"/>
      <c r="H269" s="80"/>
      <c r="I269" s="80"/>
      <c r="J269" s="80"/>
      <c r="K269" s="80"/>
      <c r="L269" s="80"/>
      <c r="M269" s="80"/>
      <c r="Q269" s="271"/>
      <c r="R269" s="80"/>
      <c r="U269" s="3"/>
      <c r="V269" s="81">
        <f t="shared" si="40"/>
        <v>0</v>
      </c>
      <c r="W269" s="79">
        <f t="shared" si="41"/>
        <v>0</v>
      </c>
    </row>
    <row r="270" spans="1:23" ht="9" customHeight="1" x14ac:dyDescent="0.25">
      <c r="A270" s="52"/>
      <c r="B270" s="128"/>
      <c r="C270" s="3"/>
      <c r="D270" s="356"/>
      <c r="E270" s="3"/>
      <c r="F270" s="84"/>
      <c r="G270" s="84"/>
      <c r="H270" s="84"/>
      <c r="I270" s="84"/>
      <c r="J270" s="84"/>
      <c r="K270" s="84"/>
      <c r="L270" s="84"/>
      <c r="Q270" s="271"/>
      <c r="R270" s="84"/>
      <c r="U270" s="3"/>
      <c r="V270" s="85"/>
      <c r="W270" s="83"/>
    </row>
    <row r="271" spans="1:23" ht="18.75" x14ac:dyDescent="0.3">
      <c r="A271" s="168" t="s">
        <v>288</v>
      </c>
      <c r="B271" s="194"/>
      <c r="C271" s="3"/>
      <c r="D271" s="358" t="s">
        <v>12</v>
      </c>
      <c r="E271" s="3"/>
      <c r="F271" s="180"/>
      <c r="G271" s="181"/>
      <c r="H271" s="181"/>
      <c r="I271" s="190" t="s">
        <v>487</v>
      </c>
      <c r="J271" s="181"/>
      <c r="K271" s="181"/>
      <c r="L271" s="181"/>
      <c r="M271" s="182"/>
      <c r="N271" s="268"/>
      <c r="O271" s="97"/>
      <c r="P271" s="97"/>
      <c r="Q271" s="34"/>
      <c r="R271" s="287" t="s">
        <v>188</v>
      </c>
      <c r="S271" s="84"/>
      <c r="T271" s="84"/>
      <c r="U271" s="3"/>
      <c r="V271" s="70" t="s">
        <v>45</v>
      </c>
      <c r="W271" s="58" t="s">
        <v>1</v>
      </c>
    </row>
    <row r="272" spans="1:23" ht="18.75" x14ac:dyDescent="0.3">
      <c r="A272" s="208" t="s">
        <v>54</v>
      </c>
      <c r="B272" s="195"/>
      <c r="C272" s="3"/>
      <c r="D272" s="359" t="s">
        <v>13</v>
      </c>
      <c r="E272" s="3"/>
      <c r="F272" s="142" t="s">
        <v>179</v>
      </c>
      <c r="G272" s="142" t="s">
        <v>7</v>
      </c>
      <c r="H272" s="72" t="s">
        <v>2</v>
      </c>
      <c r="I272" s="72" t="s">
        <v>3</v>
      </c>
      <c r="J272" s="72" t="s">
        <v>4</v>
      </c>
      <c r="K272" s="72" t="s">
        <v>5</v>
      </c>
      <c r="L272" s="72" t="s">
        <v>6</v>
      </c>
      <c r="M272" s="72" t="s">
        <v>273</v>
      </c>
      <c r="O272" s="34"/>
      <c r="P272" s="97"/>
      <c r="Q272" s="34"/>
      <c r="R272" s="266" t="s">
        <v>45</v>
      </c>
      <c r="S272" s="84"/>
      <c r="T272" s="84"/>
      <c r="U272" s="3"/>
      <c r="V272" s="73"/>
      <c r="W272" s="74"/>
    </row>
    <row r="273" spans="1:23" ht="9" customHeight="1" x14ac:dyDescent="0.25">
      <c r="A273" s="162"/>
      <c r="B273" s="199"/>
      <c r="C273" s="3"/>
      <c r="D273" s="360"/>
      <c r="E273" s="3"/>
      <c r="Q273" s="267"/>
      <c r="R273" s="77"/>
      <c r="S273" s="84"/>
      <c r="T273" s="84"/>
      <c r="U273" s="3"/>
    </row>
    <row r="274" spans="1:23" x14ac:dyDescent="0.25">
      <c r="A274" s="53">
        <v>50650</v>
      </c>
      <c r="B274" s="123" t="s">
        <v>289</v>
      </c>
      <c r="C274" s="3"/>
      <c r="D274" s="355">
        <v>42</v>
      </c>
      <c r="E274" s="3"/>
      <c r="F274" s="80"/>
      <c r="G274" s="80"/>
      <c r="H274" s="80"/>
      <c r="I274" s="80"/>
      <c r="J274" s="80"/>
      <c r="K274" s="80"/>
      <c r="L274" s="80"/>
      <c r="M274" s="80"/>
      <c r="Q274" s="267"/>
      <c r="R274" s="80"/>
      <c r="S274" s="84"/>
      <c r="T274" s="84"/>
      <c r="U274" s="3"/>
      <c r="V274" s="81">
        <f t="shared" ref="V274:V280" si="44">SUM(F274:P274)</f>
        <v>0</v>
      </c>
      <c r="W274" s="79">
        <f t="shared" ref="W274:W280" si="45">(V274*D274)+(R274*$D$333)</f>
        <v>0</v>
      </c>
    </row>
    <row r="275" spans="1:23" x14ac:dyDescent="0.25">
      <c r="A275" s="38">
        <v>50623</v>
      </c>
      <c r="B275" s="130" t="s">
        <v>290</v>
      </c>
      <c r="C275" s="3"/>
      <c r="D275" s="355">
        <v>35</v>
      </c>
      <c r="E275" s="3"/>
      <c r="F275" s="80"/>
      <c r="G275" s="80"/>
      <c r="H275" s="80"/>
      <c r="I275" s="80"/>
      <c r="J275" s="80"/>
      <c r="K275" s="80"/>
      <c r="L275" s="80"/>
      <c r="M275" s="80"/>
      <c r="Q275" s="267"/>
      <c r="R275" s="80"/>
      <c r="S275" s="84"/>
      <c r="T275" s="84"/>
      <c r="U275" s="3"/>
      <c r="V275" s="81">
        <f t="shared" si="44"/>
        <v>0</v>
      </c>
      <c r="W275" s="79">
        <f t="shared" si="45"/>
        <v>0</v>
      </c>
    </row>
    <row r="276" spans="1:23" x14ac:dyDescent="0.25">
      <c r="A276" s="38">
        <v>50624</v>
      </c>
      <c r="B276" s="130" t="s">
        <v>291</v>
      </c>
      <c r="C276" s="3"/>
      <c r="D276" s="355">
        <v>35</v>
      </c>
      <c r="E276" s="3"/>
      <c r="F276" s="80"/>
      <c r="G276" s="80"/>
      <c r="H276" s="80"/>
      <c r="I276" s="80"/>
      <c r="J276" s="80"/>
      <c r="K276" s="80"/>
      <c r="L276" s="80"/>
      <c r="M276" s="80"/>
      <c r="Q276" s="267"/>
      <c r="R276" s="80"/>
      <c r="S276" s="84"/>
      <c r="T276" s="84"/>
      <c r="U276" s="3"/>
      <c r="V276" s="81">
        <f t="shared" si="44"/>
        <v>0</v>
      </c>
      <c r="W276" s="79">
        <f t="shared" si="45"/>
        <v>0</v>
      </c>
    </row>
    <row r="277" spans="1:23" x14ac:dyDescent="0.25">
      <c r="A277" s="39">
        <v>50630</v>
      </c>
      <c r="B277" s="192" t="s">
        <v>292</v>
      </c>
      <c r="C277" s="3"/>
      <c r="D277" s="355">
        <v>39</v>
      </c>
      <c r="E277" s="3"/>
      <c r="F277" s="80"/>
      <c r="G277" s="80"/>
      <c r="H277" s="80"/>
      <c r="I277" s="80"/>
      <c r="J277" s="80"/>
      <c r="K277" s="80"/>
      <c r="L277" s="80"/>
      <c r="M277" s="80"/>
      <c r="Q277" s="267"/>
      <c r="R277" s="80"/>
      <c r="S277" s="84"/>
      <c r="T277" s="84"/>
      <c r="U277" s="3"/>
      <c r="V277" s="81">
        <f t="shared" si="44"/>
        <v>0</v>
      </c>
      <c r="W277" s="79">
        <f t="shared" si="45"/>
        <v>0</v>
      </c>
    </row>
    <row r="278" spans="1:23" x14ac:dyDescent="0.25">
      <c r="A278" s="39">
        <v>50640</v>
      </c>
      <c r="B278" s="192" t="s">
        <v>293</v>
      </c>
      <c r="C278" s="3"/>
      <c r="D278" s="355">
        <v>37</v>
      </c>
      <c r="E278" s="3"/>
      <c r="F278" s="80"/>
      <c r="G278" s="80"/>
      <c r="H278" s="80"/>
      <c r="I278" s="80"/>
      <c r="J278" s="80"/>
      <c r="K278" s="80"/>
      <c r="L278" s="80"/>
      <c r="M278" s="80"/>
      <c r="Q278" s="267"/>
      <c r="R278" s="80"/>
      <c r="S278" s="84"/>
      <c r="T278" s="84"/>
      <c r="U278" s="3"/>
      <c r="V278" s="81">
        <f t="shared" si="44"/>
        <v>0</v>
      </c>
      <c r="W278" s="79">
        <f t="shared" si="45"/>
        <v>0</v>
      </c>
    </row>
    <row r="279" spans="1:23" ht="18.75" x14ac:dyDescent="0.3">
      <c r="A279" s="39">
        <v>50629</v>
      </c>
      <c r="B279" s="192" t="s">
        <v>135</v>
      </c>
      <c r="C279" s="3"/>
      <c r="D279" s="355">
        <v>39</v>
      </c>
      <c r="E279" s="3"/>
      <c r="F279" s="80"/>
      <c r="G279" s="80"/>
      <c r="H279" s="80"/>
      <c r="I279" s="80"/>
      <c r="J279" s="80"/>
      <c r="K279" s="80"/>
      <c r="L279" s="80"/>
      <c r="M279" s="80"/>
      <c r="O279" s="97"/>
      <c r="P279" s="97"/>
      <c r="Q279" s="267"/>
      <c r="R279" s="80"/>
      <c r="S279" s="84"/>
      <c r="T279" s="84"/>
      <c r="U279" s="3"/>
      <c r="V279" s="81">
        <f t="shared" si="44"/>
        <v>0</v>
      </c>
      <c r="W279" s="79">
        <f t="shared" si="45"/>
        <v>0</v>
      </c>
    </row>
    <row r="280" spans="1:23" ht="18.75" x14ac:dyDescent="0.3">
      <c r="A280" s="39">
        <v>50639</v>
      </c>
      <c r="B280" s="192" t="s">
        <v>294</v>
      </c>
      <c r="C280" s="3"/>
      <c r="D280" s="355">
        <v>37</v>
      </c>
      <c r="E280" s="3"/>
      <c r="F280" s="80"/>
      <c r="G280" s="80"/>
      <c r="H280" s="80"/>
      <c r="I280" s="80"/>
      <c r="J280" s="80"/>
      <c r="K280" s="80"/>
      <c r="L280" s="80"/>
      <c r="M280" s="80"/>
      <c r="O280" s="34"/>
      <c r="P280" s="97"/>
      <c r="Q280" s="267"/>
      <c r="R280" s="80"/>
      <c r="S280" s="84"/>
      <c r="T280" s="84"/>
      <c r="U280" s="3"/>
      <c r="V280" s="81">
        <f t="shared" si="44"/>
        <v>0</v>
      </c>
      <c r="W280" s="79">
        <f t="shared" si="45"/>
        <v>0</v>
      </c>
    </row>
    <row r="281" spans="1:23" ht="9" customHeight="1" x14ac:dyDescent="0.25">
      <c r="A281" s="162"/>
      <c r="B281" s="199"/>
      <c r="C281" s="3"/>
      <c r="D281" s="361"/>
      <c r="E281"/>
      <c r="F281" s="268"/>
      <c r="G281" s="268"/>
      <c r="H281" s="268"/>
      <c r="I281" s="268"/>
      <c r="J281" s="268"/>
      <c r="K281" s="268"/>
      <c r="L281" s="268"/>
      <c r="M281" s="268"/>
      <c r="Q281" s="268"/>
      <c r="R281" s="268"/>
      <c r="S281" s="84"/>
      <c r="T281" s="84"/>
      <c r="U281" s="3"/>
      <c r="V281" s="85"/>
      <c r="W281" s="83"/>
    </row>
    <row r="282" spans="1:23" ht="18.75" x14ac:dyDescent="0.3">
      <c r="A282" s="209" t="s">
        <v>122</v>
      </c>
      <c r="B282" s="196"/>
      <c r="C282" s="3"/>
      <c r="D282" s="357" t="s">
        <v>12</v>
      </c>
      <c r="E282" s="3"/>
      <c r="F282" s="142" t="s">
        <v>179</v>
      </c>
      <c r="G282" s="142" t="s">
        <v>7</v>
      </c>
      <c r="H282" s="72" t="s">
        <v>2</v>
      </c>
      <c r="I282" s="72" t="s">
        <v>3</v>
      </c>
      <c r="J282" s="72" t="s">
        <v>4</v>
      </c>
      <c r="K282" s="72" t="s">
        <v>5</v>
      </c>
      <c r="L282" s="72" t="s">
        <v>6</v>
      </c>
      <c r="M282" s="72" t="s">
        <v>273</v>
      </c>
      <c r="P282" s="268"/>
      <c r="Q282" s="268"/>
      <c r="R282" s="268"/>
      <c r="T282" s="84"/>
      <c r="U282" s="3"/>
      <c r="V282" s="99" t="s">
        <v>45</v>
      </c>
      <c r="W282" s="100" t="s">
        <v>1</v>
      </c>
    </row>
    <row r="283" spans="1:23" ht="9" customHeight="1" x14ac:dyDescent="0.25">
      <c r="A283" s="172"/>
      <c r="B283" s="173"/>
      <c r="C283" s="3"/>
      <c r="D283" s="356"/>
      <c r="E283"/>
      <c r="F283" s="268"/>
      <c r="G283" s="268"/>
      <c r="H283" s="268"/>
      <c r="I283" s="268"/>
      <c r="J283" s="268"/>
      <c r="K283" s="268"/>
      <c r="L283" s="268"/>
      <c r="M283" s="268"/>
      <c r="Q283" s="268"/>
      <c r="R283" s="268"/>
      <c r="T283" s="84"/>
      <c r="U283" s="3"/>
      <c r="V283" s="85"/>
      <c r="W283" s="83"/>
    </row>
    <row r="284" spans="1:23" x14ac:dyDescent="0.25">
      <c r="A284" s="163">
        <v>50703</v>
      </c>
      <c r="B284" s="123" t="s">
        <v>295</v>
      </c>
      <c r="C284" s="3"/>
      <c r="D284" s="355">
        <v>33</v>
      </c>
      <c r="E284" s="3"/>
      <c r="F284" s="80"/>
      <c r="G284" s="80"/>
      <c r="H284" s="80"/>
      <c r="I284" s="80"/>
      <c r="J284" s="80"/>
      <c r="K284" s="80"/>
      <c r="L284" s="80"/>
      <c r="M284" s="80"/>
      <c r="Q284" s="268"/>
      <c r="R284" s="268"/>
      <c r="T284" s="84"/>
      <c r="U284" s="3"/>
      <c r="V284" s="81">
        <f>SUM(F284:P284)</f>
        <v>0</v>
      </c>
      <c r="W284" s="79">
        <f>(V284*D284)</f>
        <v>0</v>
      </c>
    </row>
    <row r="285" spans="1:23" x14ac:dyDescent="0.25">
      <c r="A285" s="163">
        <v>50704</v>
      </c>
      <c r="B285" s="123" t="s">
        <v>296</v>
      </c>
      <c r="C285" s="3"/>
      <c r="D285" s="355">
        <v>36</v>
      </c>
      <c r="E285" s="3"/>
      <c r="F285" s="80"/>
      <c r="G285" s="80"/>
      <c r="H285" s="80"/>
      <c r="I285" s="80"/>
      <c r="J285" s="80"/>
      <c r="K285" s="80"/>
      <c r="L285" s="80"/>
      <c r="M285" s="80"/>
      <c r="Q285" s="268"/>
      <c r="R285" s="268"/>
      <c r="T285" s="84"/>
      <c r="U285" s="3"/>
      <c r="V285" s="81">
        <f>SUM(F285:P285)</f>
        <v>0</v>
      </c>
      <c r="W285" s="79">
        <f t="shared" ref="W285:W286" si="46">(V285*D285)</f>
        <v>0</v>
      </c>
    </row>
    <row r="286" spans="1:23" x14ac:dyDescent="0.25">
      <c r="A286" s="163">
        <v>50701</v>
      </c>
      <c r="B286" s="123" t="s">
        <v>494</v>
      </c>
      <c r="C286" s="3"/>
      <c r="D286" s="355">
        <v>45</v>
      </c>
      <c r="E286" s="3"/>
      <c r="F286" s="80"/>
      <c r="G286" s="80"/>
      <c r="H286" s="80"/>
      <c r="I286" s="80"/>
      <c r="J286" s="80"/>
      <c r="K286" s="80"/>
      <c r="L286" s="80"/>
      <c r="M286" s="80"/>
      <c r="Q286" s="268"/>
      <c r="R286" s="268"/>
      <c r="T286" s="84"/>
      <c r="U286" s="3"/>
      <c r="V286" s="81">
        <f>SUM(F286:P286)</f>
        <v>0</v>
      </c>
      <c r="W286" s="79">
        <f t="shared" si="46"/>
        <v>0</v>
      </c>
    </row>
    <row r="287" spans="1:23" ht="9" customHeight="1" x14ac:dyDescent="0.25">
      <c r="A287" s="172"/>
      <c r="B287" s="173"/>
      <c r="C287" s="3"/>
      <c r="D287" s="356"/>
      <c r="E287" s="3"/>
      <c r="F287" s="84"/>
      <c r="G287" s="84"/>
      <c r="H287" s="84"/>
      <c r="I287" s="84"/>
      <c r="J287" s="84"/>
      <c r="K287" s="84"/>
      <c r="L287" s="84"/>
      <c r="Q287" s="268"/>
      <c r="R287" s="268"/>
      <c r="T287" s="84"/>
      <c r="U287" s="3"/>
      <c r="V287" s="85"/>
      <c r="W287" s="83"/>
    </row>
    <row r="288" spans="1:23" ht="18.75" x14ac:dyDescent="0.3">
      <c r="A288" s="90" t="s">
        <v>297</v>
      </c>
      <c r="B288" s="197"/>
      <c r="C288" s="3"/>
      <c r="D288" s="358" t="s">
        <v>12</v>
      </c>
      <c r="E288" s="3"/>
      <c r="F288" s="185"/>
      <c r="G288" s="186"/>
      <c r="H288" s="186"/>
      <c r="I288" s="190" t="s">
        <v>487</v>
      </c>
      <c r="J288" s="186"/>
      <c r="K288" s="186"/>
      <c r="L288" s="186"/>
      <c r="M288" s="187"/>
      <c r="N288" s="268"/>
      <c r="O288" s="268"/>
      <c r="P288" s="268"/>
      <c r="Q288" s="34"/>
      <c r="R288" s="84"/>
      <c r="S288" s="84"/>
      <c r="T288" s="287" t="s">
        <v>493</v>
      </c>
      <c r="U288" s="3"/>
      <c r="V288" s="70" t="s">
        <v>45</v>
      </c>
      <c r="W288" s="58" t="s">
        <v>1</v>
      </c>
    </row>
    <row r="289" spans="1:23" ht="18.75" x14ac:dyDescent="0.3">
      <c r="A289" s="174"/>
      <c r="B289" s="198" t="s">
        <v>44</v>
      </c>
      <c r="C289" s="3"/>
      <c r="D289" s="359" t="s">
        <v>13</v>
      </c>
      <c r="E289" s="3"/>
      <c r="F289" s="142" t="s">
        <v>179</v>
      </c>
      <c r="G289" s="142" t="s">
        <v>7</v>
      </c>
      <c r="H289" s="72" t="s">
        <v>2</v>
      </c>
      <c r="I289" s="72" t="s">
        <v>3</v>
      </c>
      <c r="J289" s="72" t="s">
        <v>4</v>
      </c>
      <c r="K289" s="72" t="s">
        <v>5</v>
      </c>
      <c r="L289" s="72" t="s">
        <v>6</v>
      </c>
      <c r="M289" s="72" t="s">
        <v>273</v>
      </c>
      <c r="O289" s="268"/>
      <c r="P289" s="268"/>
      <c r="Q289" s="34"/>
      <c r="R289" s="84"/>
      <c r="S289" s="84"/>
      <c r="T289" s="266" t="s">
        <v>492</v>
      </c>
      <c r="U289" s="3"/>
      <c r="V289" s="73"/>
      <c r="W289" s="74"/>
    </row>
    <row r="290" spans="1:23" ht="9" customHeight="1" x14ac:dyDescent="0.25">
      <c r="A290" s="51"/>
      <c r="B290" s="124"/>
      <c r="C290" s="3"/>
      <c r="D290" s="360"/>
      <c r="E290" s="3"/>
      <c r="O290" s="268"/>
      <c r="P290" s="268"/>
      <c r="Q290" s="267"/>
      <c r="R290" s="77"/>
      <c r="S290" s="84"/>
      <c r="T290" s="84"/>
      <c r="U290" s="3"/>
    </row>
    <row r="291" spans="1:23" x14ac:dyDescent="0.25">
      <c r="A291" s="38">
        <v>50751</v>
      </c>
      <c r="B291" s="130" t="s">
        <v>298</v>
      </c>
      <c r="C291" s="3"/>
      <c r="D291" s="355">
        <v>29</v>
      </c>
      <c r="E291" s="3"/>
      <c r="F291" s="80"/>
      <c r="G291" s="115"/>
      <c r="H291" s="115"/>
      <c r="I291" s="80"/>
      <c r="J291" s="80"/>
      <c r="K291" s="80"/>
      <c r="L291" s="108"/>
      <c r="M291" s="80"/>
      <c r="O291" s="268"/>
      <c r="P291" s="268"/>
      <c r="Q291" s="267"/>
      <c r="R291" s="84"/>
      <c r="S291" s="84"/>
      <c r="T291" s="80">
        <v>5</v>
      </c>
      <c r="U291" s="3"/>
      <c r="V291" s="81">
        <f>SUM(F291:P291)</f>
        <v>0</v>
      </c>
      <c r="W291" s="79">
        <f>(V291*D291)</f>
        <v>0</v>
      </c>
    </row>
    <row r="292" spans="1:23" x14ac:dyDescent="0.25">
      <c r="A292" s="39">
        <v>50750</v>
      </c>
      <c r="B292" s="192" t="s">
        <v>497</v>
      </c>
      <c r="C292" s="3"/>
      <c r="D292" s="355">
        <v>38</v>
      </c>
      <c r="E292" s="3"/>
      <c r="F292" s="178"/>
      <c r="G292" s="213"/>
      <c r="H292" s="115"/>
      <c r="I292" s="80"/>
      <c r="J292" s="80"/>
      <c r="K292" s="80"/>
      <c r="L292" s="108"/>
      <c r="M292" s="177"/>
      <c r="O292" s="268"/>
      <c r="P292" s="268"/>
      <c r="Q292" s="267"/>
      <c r="R292" s="84"/>
      <c r="S292" s="84"/>
      <c r="T292" s="80">
        <v>5</v>
      </c>
      <c r="U292" s="3"/>
      <c r="V292" s="81">
        <f t="shared" ref="V292:V300" si="47">SUM(F292:P292)</f>
        <v>0</v>
      </c>
      <c r="W292" s="79">
        <f t="shared" ref="W292:W300" si="48">(V292*D292)</f>
        <v>0</v>
      </c>
    </row>
    <row r="293" spans="1:23" x14ac:dyDescent="0.25">
      <c r="A293" s="39">
        <v>57901</v>
      </c>
      <c r="B293" s="192" t="s">
        <v>299</v>
      </c>
      <c r="C293" s="3"/>
      <c r="D293" s="355">
        <v>59</v>
      </c>
      <c r="E293" s="3"/>
      <c r="F293" s="144"/>
      <c r="G293" s="144"/>
      <c r="H293" s="80"/>
      <c r="I293" s="80"/>
      <c r="J293" s="80"/>
      <c r="K293" s="80"/>
      <c r="L293" s="80"/>
      <c r="M293" s="144"/>
      <c r="O293" s="268"/>
      <c r="P293" s="268"/>
      <c r="Q293" s="267"/>
      <c r="R293" s="84"/>
      <c r="S293" s="84"/>
      <c r="T293" s="80">
        <v>5</v>
      </c>
      <c r="U293" s="3"/>
      <c r="V293" s="81">
        <f t="shared" si="47"/>
        <v>0</v>
      </c>
      <c r="W293" s="79">
        <f t="shared" si="48"/>
        <v>0</v>
      </c>
    </row>
    <row r="294" spans="1:23" x14ac:dyDescent="0.25">
      <c r="A294" s="39">
        <v>57903</v>
      </c>
      <c r="B294" s="192" t="s">
        <v>300</v>
      </c>
      <c r="C294" s="3"/>
      <c r="D294" s="355">
        <v>59</v>
      </c>
      <c r="E294" s="3"/>
      <c r="F294" s="80"/>
      <c r="G294" s="80"/>
      <c r="H294" s="80"/>
      <c r="I294" s="80"/>
      <c r="J294" s="80"/>
      <c r="K294" s="80"/>
      <c r="L294" s="80"/>
      <c r="M294" s="80"/>
      <c r="O294" s="268"/>
      <c r="P294" s="268"/>
      <c r="Q294" s="267"/>
      <c r="R294" s="84"/>
      <c r="S294" s="84"/>
      <c r="T294" s="80">
        <v>5</v>
      </c>
      <c r="U294" s="3"/>
      <c r="V294" s="81">
        <f t="shared" si="47"/>
        <v>0</v>
      </c>
      <c r="W294" s="79">
        <f t="shared" si="48"/>
        <v>0</v>
      </c>
    </row>
    <row r="295" spans="1:23" x14ac:dyDescent="0.25">
      <c r="A295" s="39">
        <v>57905</v>
      </c>
      <c r="B295" s="192" t="s">
        <v>301</v>
      </c>
      <c r="C295" s="3"/>
      <c r="D295" s="355">
        <v>46</v>
      </c>
      <c r="E295" s="3"/>
      <c r="F295" s="80"/>
      <c r="G295" s="80"/>
      <c r="H295" s="80"/>
      <c r="I295" s="80"/>
      <c r="J295" s="80"/>
      <c r="K295" s="80"/>
      <c r="L295" s="80"/>
      <c r="M295" s="80"/>
      <c r="O295" s="268"/>
      <c r="P295" s="268"/>
      <c r="Q295" s="267"/>
      <c r="R295" s="84"/>
      <c r="S295" s="84"/>
      <c r="T295" s="80">
        <v>5</v>
      </c>
      <c r="U295" s="3"/>
      <c r="V295" s="81">
        <f t="shared" si="47"/>
        <v>0</v>
      </c>
      <c r="W295" s="79">
        <f t="shared" si="48"/>
        <v>0</v>
      </c>
    </row>
    <row r="296" spans="1:23" x14ac:dyDescent="0.25">
      <c r="A296" s="39">
        <v>57950</v>
      </c>
      <c r="B296" s="192" t="s">
        <v>302</v>
      </c>
      <c r="C296" s="3"/>
      <c r="D296" s="355">
        <v>90</v>
      </c>
      <c r="E296" s="3"/>
      <c r="F296" s="80"/>
      <c r="G296" s="80"/>
      <c r="H296" s="80"/>
      <c r="I296" s="80"/>
      <c r="J296" s="80"/>
      <c r="K296" s="80"/>
      <c r="L296" s="80"/>
      <c r="M296" s="80"/>
      <c r="O296" s="268"/>
      <c r="P296" s="268"/>
      <c r="Q296" s="267"/>
      <c r="R296" s="84"/>
      <c r="S296" s="84"/>
      <c r="T296" s="80">
        <v>5</v>
      </c>
      <c r="U296" s="3"/>
      <c r="V296" s="81">
        <f t="shared" si="47"/>
        <v>0</v>
      </c>
      <c r="W296" s="79">
        <f t="shared" si="48"/>
        <v>0</v>
      </c>
    </row>
    <row r="297" spans="1:23" x14ac:dyDescent="0.25">
      <c r="A297" s="39">
        <v>57960</v>
      </c>
      <c r="B297" s="192" t="s">
        <v>303</v>
      </c>
      <c r="C297" s="3"/>
      <c r="D297" s="355">
        <v>90</v>
      </c>
      <c r="E297" s="3"/>
      <c r="F297" s="80"/>
      <c r="G297" s="80"/>
      <c r="H297" s="80"/>
      <c r="I297" s="80"/>
      <c r="J297" s="80"/>
      <c r="K297" s="80"/>
      <c r="L297" s="80"/>
      <c r="M297" s="80"/>
      <c r="O297" s="268"/>
      <c r="P297" s="268"/>
      <c r="Q297" s="267"/>
      <c r="R297" s="84"/>
      <c r="S297" s="84"/>
      <c r="T297" s="80">
        <v>5</v>
      </c>
      <c r="U297" s="3"/>
      <c r="V297" s="81">
        <f t="shared" si="47"/>
        <v>0</v>
      </c>
      <c r="W297" s="79">
        <f t="shared" si="48"/>
        <v>0</v>
      </c>
    </row>
    <row r="298" spans="1:23" x14ac:dyDescent="0.25">
      <c r="A298" s="39">
        <v>57900</v>
      </c>
      <c r="B298" s="192" t="s">
        <v>304</v>
      </c>
      <c r="C298" s="3"/>
      <c r="D298" s="355">
        <v>58</v>
      </c>
      <c r="E298" s="3"/>
      <c r="F298" s="80"/>
      <c r="G298" s="80"/>
      <c r="H298" s="80"/>
      <c r="I298" s="80"/>
      <c r="J298" s="80"/>
      <c r="K298" s="80"/>
      <c r="L298" s="80"/>
      <c r="M298" s="80"/>
      <c r="O298" s="268"/>
      <c r="P298" s="268"/>
      <c r="Q298" s="267"/>
      <c r="R298" s="84"/>
      <c r="S298" s="84"/>
      <c r="T298" s="80">
        <v>5</v>
      </c>
      <c r="U298" s="3"/>
      <c r="V298" s="81">
        <f t="shared" si="47"/>
        <v>0</v>
      </c>
      <c r="W298" s="79">
        <f t="shared" si="48"/>
        <v>0</v>
      </c>
    </row>
    <row r="299" spans="1:23" x14ac:dyDescent="0.25">
      <c r="A299" s="39">
        <v>57904</v>
      </c>
      <c r="B299" s="192" t="s">
        <v>305</v>
      </c>
      <c r="C299" s="3"/>
      <c r="D299" s="355">
        <v>58</v>
      </c>
      <c r="E299" s="3"/>
      <c r="F299" s="80"/>
      <c r="G299" s="80"/>
      <c r="H299" s="80"/>
      <c r="I299" s="80"/>
      <c r="J299" s="80"/>
      <c r="K299" s="80"/>
      <c r="L299" s="80"/>
      <c r="M299" s="80"/>
      <c r="O299" s="268"/>
      <c r="P299" s="268"/>
      <c r="Q299" s="267"/>
      <c r="R299" s="84"/>
      <c r="S299" s="84"/>
      <c r="T299" s="80">
        <v>5</v>
      </c>
      <c r="U299" s="3"/>
      <c r="V299" s="81">
        <f t="shared" si="47"/>
        <v>0</v>
      </c>
      <c r="W299" s="79">
        <f t="shared" si="48"/>
        <v>0</v>
      </c>
    </row>
    <row r="300" spans="1:23" x14ac:dyDescent="0.25">
      <c r="A300" s="39">
        <v>57906</v>
      </c>
      <c r="B300" s="192" t="s">
        <v>306</v>
      </c>
      <c r="C300" s="3"/>
      <c r="D300" s="355">
        <v>44</v>
      </c>
      <c r="E300" s="3"/>
      <c r="F300" s="80"/>
      <c r="G300" s="80"/>
      <c r="H300" s="80"/>
      <c r="I300" s="80"/>
      <c r="J300" s="80"/>
      <c r="K300" s="80"/>
      <c r="L300" s="80"/>
      <c r="M300" s="80"/>
      <c r="O300" s="268"/>
      <c r="P300" s="268"/>
      <c r="Q300" s="267"/>
      <c r="R300" s="84"/>
      <c r="S300" s="84"/>
      <c r="T300" s="80">
        <v>5</v>
      </c>
      <c r="U300" s="3"/>
      <c r="V300" s="81">
        <f t="shared" si="47"/>
        <v>0</v>
      </c>
      <c r="W300" s="79">
        <f t="shared" si="48"/>
        <v>0</v>
      </c>
    </row>
    <row r="301" spans="1:23" ht="9" customHeight="1" x14ac:dyDescent="0.25">
      <c r="A301" s="52"/>
      <c r="B301" s="128"/>
      <c r="C301" s="3"/>
      <c r="D301" s="356"/>
      <c r="E301" s="3"/>
      <c r="F301" s="84"/>
      <c r="G301" s="84"/>
      <c r="H301" s="84"/>
      <c r="I301" s="84"/>
      <c r="J301" s="84"/>
      <c r="K301" s="84"/>
      <c r="L301" s="84"/>
      <c r="O301" s="268"/>
      <c r="P301" s="268"/>
      <c r="Q301" s="271"/>
      <c r="R301" s="84"/>
      <c r="S301" s="84"/>
      <c r="T301" s="84"/>
      <c r="U301" s="3"/>
      <c r="V301" s="85"/>
      <c r="W301" s="83"/>
    </row>
    <row r="302" spans="1:23" s="10" customFormat="1" ht="18.75" x14ac:dyDescent="0.3">
      <c r="A302" s="90" t="s">
        <v>123</v>
      </c>
      <c r="B302" s="129"/>
      <c r="C302" s="101"/>
      <c r="D302" s="358" t="s">
        <v>12</v>
      </c>
      <c r="E302" s="101"/>
      <c r="F302" s="34"/>
      <c r="G302" s="189"/>
      <c r="H302" s="190"/>
      <c r="I302" s="190" t="s">
        <v>488</v>
      </c>
      <c r="J302" s="190"/>
      <c r="K302" s="102"/>
      <c r="L302" s="102"/>
      <c r="M302" s="103"/>
      <c r="N302" s="188" t="s">
        <v>14</v>
      </c>
      <c r="O302" s="34"/>
      <c r="P302" s="96"/>
      <c r="Q302" s="273"/>
      <c r="R302" s="77"/>
      <c r="S302" s="77"/>
      <c r="T302" s="287" t="s">
        <v>493</v>
      </c>
      <c r="U302" s="101"/>
      <c r="V302" s="70" t="s">
        <v>45</v>
      </c>
      <c r="W302" s="58" t="s">
        <v>1</v>
      </c>
    </row>
    <row r="303" spans="1:23" s="10" customFormat="1" ht="18.75" x14ac:dyDescent="0.3">
      <c r="A303" s="105"/>
      <c r="B303" s="198" t="s">
        <v>44</v>
      </c>
      <c r="C303" s="101"/>
      <c r="D303" s="359" t="s">
        <v>13</v>
      </c>
      <c r="E303" s="101"/>
      <c r="F303" s="34"/>
      <c r="G303" s="106" t="s">
        <v>7</v>
      </c>
      <c r="H303" s="106" t="s">
        <v>2</v>
      </c>
      <c r="I303" s="106" t="s">
        <v>3</v>
      </c>
      <c r="J303" s="106" t="s">
        <v>4</v>
      </c>
      <c r="K303" s="106" t="s">
        <v>5</v>
      </c>
      <c r="L303" s="106" t="s">
        <v>6</v>
      </c>
      <c r="M303" s="106" t="s">
        <v>273</v>
      </c>
      <c r="N303" s="106" t="s">
        <v>15</v>
      </c>
      <c r="O303" s="34"/>
      <c r="P303" s="96"/>
      <c r="Q303" s="273"/>
      <c r="R303" s="77"/>
      <c r="S303" s="77"/>
      <c r="T303" s="266" t="s">
        <v>492</v>
      </c>
      <c r="U303" s="101"/>
      <c r="V303" s="73"/>
      <c r="W303" s="74"/>
    </row>
    <row r="304" spans="1:23" ht="9" customHeight="1" x14ac:dyDescent="0.25">
      <c r="A304" s="51"/>
      <c r="B304" s="124"/>
      <c r="C304" s="2"/>
      <c r="D304" s="360"/>
      <c r="E304" s="2"/>
      <c r="Q304" s="267"/>
      <c r="R304" s="77"/>
      <c r="S304" s="77"/>
      <c r="T304" s="77"/>
      <c r="U304" s="2"/>
    </row>
    <row r="305" spans="1:23" x14ac:dyDescent="0.25">
      <c r="A305" s="53">
        <v>59311</v>
      </c>
      <c r="B305" s="123" t="s">
        <v>307</v>
      </c>
      <c r="C305" s="3"/>
      <c r="D305" s="355">
        <v>17</v>
      </c>
      <c r="E305" s="3"/>
      <c r="G305" s="80"/>
      <c r="H305" s="80"/>
      <c r="I305" s="80"/>
      <c r="J305" s="80"/>
      <c r="K305" s="80"/>
      <c r="L305" s="80"/>
      <c r="M305" s="80"/>
      <c r="N305" s="109"/>
      <c r="Q305" s="271"/>
      <c r="R305" s="77"/>
      <c r="S305" s="77"/>
      <c r="T305" s="333">
        <v>10</v>
      </c>
      <c r="U305" s="3"/>
      <c r="V305" s="81">
        <f>SUM(G305:P305)</f>
        <v>0</v>
      </c>
      <c r="W305" s="79">
        <f t="shared" ref="W305:W326" si="49">V305*D305</f>
        <v>0</v>
      </c>
    </row>
    <row r="306" spans="1:23" x14ac:dyDescent="0.25">
      <c r="A306" s="53">
        <v>59312</v>
      </c>
      <c r="B306" s="123" t="s">
        <v>308</v>
      </c>
      <c r="C306" s="3"/>
      <c r="D306" s="355">
        <v>25</v>
      </c>
      <c r="E306" s="3"/>
      <c r="G306" s="80"/>
      <c r="H306" s="80"/>
      <c r="I306" s="80"/>
      <c r="J306" s="80"/>
      <c r="K306" s="80"/>
      <c r="L306" s="80"/>
      <c r="M306" s="80"/>
      <c r="N306" s="111"/>
      <c r="Q306" s="271"/>
      <c r="R306" s="77"/>
      <c r="S306" s="77"/>
      <c r="T306" s="333">
        <v>10</v>
      </c>
      <c r="U306" s="3"/>
      <c r="V306" s="81">
        <f t="shared" ref="V306:V326" si="50">SUM(G306:P306)</f>
        <v>0</v>
      </c>
      <c r="W306" s="79">
        <f t="shared" si="49"/>
        <v>0</v>
      </c>
    </row>
    <row r="307" spans="1:23" x14ac:dyDescent="0.25">
      <c r="A307" s="53">
        <v>59314</v>
      </c>
      <c r="B307" s="123" t="s">
        <v>309</v>
      </c>
      <c r="C307" s="3"/>
      <c r="D307" s="355">
        <v>17</v>
      </c>
      <c r="E307" s="3"/>
      <c r="G307" s="80"/>
      <c r="H307" s="80"/>
      <c r="I307" s="80"/>
      <c r="J307" s="80"/>
      <c r="K307" s="80"/>
      <c r="L307" s="80"/>
      <c r="M307" s="80"/>
      <c r="N307" s="111"/>
      <c r="Q307" s="271"/>
      <c r="R307" s="77"/>
      <c r="S307" s="77"/>
      <c r="T307" s="333">
        <v>10</v>
      </c>
      <c r="U307" s="3"/>
      <c r="V307" s="81">
        <f t="shared" si="50"/>
        <v>0</v>
      </c>
      <c r="W307" s="79">
        <f t="shared" si="49"/>
        <v>0</v>
      </c>
    </row>
    <row r="308" spans="1:23" x14ac:dyDescent="0.25">
      <c r="A308" s="53">
        <v>59411</v>
      </c>
      <c r="B308" s="123" t="s">
        <v>310</v>
      </c>
      <c r="C308" s="3"/>
      <c r="D308" s="355">
        <v>22</v>
      </c>
      <c r="E308" s="3"/>
      <c r="G308" s="80"/>
      <c r="H308" s="80"/>
      <c r="I308" s="80"/>
      <c r="J308" s="80"/>
      <c r="K308" s="80"/>
      <c r="L308" s="80"/>
      <c r="M308" s="80"/>
      <c r="N308" s="111"/>
      <c r="Q308" s="271"/>
      <c r="R308" s="77"/>
      <c r="S308" s="77"/>
      <c r="T308" s="333">
        <v>10</v>
      </c>
      <c r="U308" s="3"/>
      <c r="V308" s="81">
        <f t="shared" si="50"/>
        <v>0</v>
      </c>
      <c r="W308" s="79">
        <f t="shared" si="49"/>
        <v>0</v>
      </c>
    </row>
    <row r="309" spans="1:23" x14ac:dyDescent="0.25">
      <c r="A309" s="53">
        <v>59412</v>
      </c>
      <c r="B309" s="123" t="s">
        <v>311</v>
      </c>
      <c r="C309" s="3"/>
      <c r="D309" s="355">
        <v>26</v>
      </c>
      <c r="E309" s="3"/>
      <c r="G309" s="80"/>
      <c r="H309" s="80"/>
      <c r="I309" s="80"/>
      <c r="J309" s="80"/>
      <c r="K309" s="80"/>
      <c r="L309" s="80"/>
      <c r="M309" s="80"/>
      <c r="N309" s="111"/>
      <c r="Q309" s="271"/>
      <c r="R309" s="77"/>
      <c r="S309" s="77"/>
      <c r="T309" s="333">
        <v>10</v>
      </c>
      <c r="U309" s="3"/>
      <c r="V309" s="81">
        <f t="shared" si="50"/>
        <v>0</v>
      </c>
      <c r="W309" s="79">
        <f t="shared" si="49"/>
        <v>0</v>
      </c>
    </row>
    <row r="310" spans="1:23" x14ac:dyDescent="0.25">
      <c r="A310" s="53">
        <v>59413</v>
      </c>
      <c r="B310" s="123" t="s">
        <v>312</v>
      </c>
      <c r="C310" s="3"/>
      <c r="D310" s="355">
        <v>32</v>
      </c>
      <c r="E310" s="3"/>
      <c r="G310" s="80"/>
      <c r="H310" s="80"/>
      <c r="I310" s="80"/>
      <c r="J310" s="108"/>
      <c r="K310" s="80"/>
      <c r="L310" s="80"/>
      <c r="M310" s="80"/>
      <c r="N310" s="111"/>
      <c r="Q310" s="271"/>
      <c r="R310" s="77"/>
      <c r="S310" s="77"/>
      <c r="T310" s="333">
        <v>10</v>
      </c>
      <c r="U310" s="3"/>
      <c r="V310" s="81">
        <f t="shared" si="50"/>
        <v>0</v>
      </c>
      <c r="W310" s="79">
        <f t="shared" si="49"/>
        <v>0</v>
      </c>
    </row>
    <row r="311" spans="1:23" x14ac:dyDescent="0.25">
      <c r="A311" s="53">
        <v>59414</v>
      </c>
      <c r="B311" s="123" t="s">
        <v>313</v>
      </c>
      <c r="C311" s="3"/>
      <c r="D311" s="355">
        <v>36</v>
      </c>
      <c r="E311" s="3"/>
      <c r="G311" s="80"/>
      <c r="H311" s="80"/>
      <c r="I311" s="80"/>
      <c r="J311" s="80"/>
      <c r="K311" s="80"/>
      <c r="L311" s="80"/>
      <c r="M311" s="80"/>
      <c r="N311" s="111"/>
      <c r="Q311" s="271"/>
      <c r="R311" s="77"/>
      <c r="S311" s="77"/>
      <c r="T311" s="333">
        <v>10</v>
      </c>
      <c r="U311" s="3"/>
      <c r="V311" s="81">
        <f t="shared" si="50"/>
        <v>0</v>
      </c>
      <c r="W311" s="79">
        <f t="shared" si="49"/>
        <v>0</v>
      </c>
    </row>
    <row r="312" spans="1:23" x14ac:dyDescent="0.25">
      <c r="A312" s="53">
        <v>59098</v>
      </c>
      <c r="B312" s="123" t="s">
        <v>314</v>
      </c>
      <c r="C312" s="3"/>
      <c r="D312" s="355">
        <v>22</v>
      </c>
      <c r="E312" s="3"/>
      <c r="G312" s="80"/>
      <c r="H312" s="80"/>
      <c r="I312" s="80"/>
      <c r="J312" s="108"/>
      <c r="K312" s="80"/>
      <c r="L312" s="80"/>
      <c r="M312" s="80"/>
      <c r="N312" s="111"/>
      <c r="Q312" s="271"/>
      <c r="R312" s="77"/>
      <c r="S312" s="77"/>
      <c r="T312" s="333">
        <v>50</v>
      </c>
      <c r="U312" s="3"/>
      <c r="V312" s="81">
        <f t="shared" si="50"/>
        <v>0</v>
      </c>
      <c r="W312" s="79">
        <f t="shared" si="49"/>
        <v>0</v>
      </c>
    </row>
    <row r="313" spans="1:23" x14ac:dyDescent="0.25">
      <c r="A313" s="53">
        <v>59099</v>
      </c>
      <c r="B313" s="123" t="s">
        <v>315</v>
      </c>
      <c r="C313" s="3"/>
      <c r="D313" s="355">
        <v>26</v>
      </c>
      <c r="E313" s="3"/>
      <c r="G313" s="80"/>
      <c r="H313" s="80"/>
      <c r="I313" s="80"/>
      <c r="J313" s="108"/>
      <c r="K313" s="80"/>
      <c r="L313" s="80"/>
      <c r="M313" s="80"/>
      <c r="N313" s="111"/>
      <c r="Q313" s="271"/>
      <c r="R313" s="77"/>
      <c r="S313" s="77"/>
      <c r="T313" s="333">
        <v>50</v>
      </c>
      <c r="U313" s="3"/>
      <c r="V313" s="81">
        <f t="shared" si="50"/>
        <v>0</v>
      </c>
      <c r="W313" s="79">
        <f t="shared" si="49"/>
        <v>0</v>
      </c>
    </row>
    <row r="314" spans="1:23" x14ac:dyDescent="0.25">
      <c r="A314" s="53">
        <v>59093</v>
      </c>
      <c r="B314" s="123" t="s">
        <v>316</v>
      </c>
      <c r="C314" s="3"/>
      <c r="D314" s="355">
        <v>35</v>
      </c>
      <c r="E314" s="3"/>
      <c r="G314" s="80"/>
      <c r="H314" s="80"/>
      <c r="I314" s="80"/>
      <c r="J314" s="108"/>
      <c r="K314" s="80"/>
      <c r="L314" s="80"/>
      <c r="M314" s="113"/>
      <c r="N314" s="111"/>
      <c r="Q314" s="271"/>
      <c r="R314" s="77"/>
      <c r="S314" s="77"/>
      <c r="T314" s="333">
        <v>50</v>
      </c>
      <c r="U314" s="3"/>
      <c r="V314" s="81">
        <f t="shared" si="50"/>
        <v>0</v>
      </c>
      <c r="W314" s="79">
        <f t="shared" si="49"/>
        <v>0</v>
      </c>
    </row>
    <row r="315" spans="1:23" x14ac:dyDescent="0.25">
      <c r="A315" s="53">
        <v>59830</v>
      </c>
      <c r="B315" s="123" t="s">
        <v>317</v>
      </c>
      <c r="C315" s="3"/>
      <c r="D315" s="355">
        <v>17</v>
      </c>
      <c r="E315" s="3"/>
      <c r="G315" s="110"/>
      <c r="H315" s="80"/>
      <c r="I315" s="80"/>
      <c r="J315" s="108"/>
      <c r="K315" s="80"/>
      <c r="L315" s="80"/>
      <c r="M315" s="113"/>
      <c r="N315" s="111"/>
      <c r="Q315" s="271"/>
      <c r="R315" s="77"/>
      <c r="S315" s="77"/>
      <c r="T315" s="333">
        <v>10</v>
      </c>
      <c r="U315" s="3"/>
      <c r="V315" s="81">
        <f t="shared" si="50"/>
        <v>0</v>
      </c>
      <c r="W315" s="79">
        <f t="shared" si="49"/>
        <v>0</v>
      </c>
    </row>
    <row r="316" spans="1:23" x14ac:dyDescent="0.25">
      <c r="A316" s="53">
        <v>59823</v>
      </c>
      <c r="B316" s="123" t="s">
        <v>318</v>
      </c>
      <c r="C316" s="3"/>
      <c r="D316" s="355">
        <v>17</v>
      </c>
      <c r="E316" s="3"/>
      <c r="G316" s="110"/>
      <c r="H316" s="80"/>
      <c r="I316" s="80"/>
      <c r="J316" s="80"/>
      <c r="K316" s="113"/>
      <c r="L316" s="113"/>
      <c r="M316" s="113"/>
      <c r="N316" s="111"/>
      <c r="Q316" s="271"/>
      <c r="R316" s="77"/>
      <c r="S316" s="77"/>
      <c r="T316" s="333">
        <v>10</v>
      </c>
      <c r="U316" s="3"/>
      <c r="V316" s="81">
        <f t="shared" si="50"/>
        <v>0</v>
      </c>
      <c r="W316" s="79">
        <f t="shared" si="49"/>
        <v>0</v>
      </c>
    </row>
    <row r="317" spans="1:23" x14ac:dyDescent="0.25">
      <c r="A317" s="53">
        <v>59720</v>
      </c>
      <c r="B317" s="123" t="s">
        <v>319</v>
      </c>
      <c r="C317" s="3"/>
      <c r="D317" s="355">
        <v>22</v>
      </c>
      <c r="E317" s="3"/>
      <c r="G317" s="110"/>
      <c r="H317" s="80"/>
      <c r="I317" s="80"/>
      <c r="J317" s="80"/>
      <c r="K317" s="80"/>
      <c r="L317" s="80"/>
      <c r="M317" s="113"/>
      <c r="N317" s="111"/>
      <c r="Q317" s="271"/>
      <c r="R317" s="77"/>
      <c r="S317" s="77"/>
      <c r="T317" s="333">
        <v>10</v>
      </c>
      <c r="U317" s="3"/>
      <c r="V317" s="81">
        <f t="shared" si="50"/>
        <v>0</v>
      </c>
      <c r="W317" s="79">
        <f t="shared" si="49"/>
        <v>0</v>
      </c>
    </row>
    <row r="318" spans="1:23" x14ac:dyDescent="0.25">
      <c r="A318" s="53">
        <v>59097</v>
      </c>
      <c r="B318" s="123" t="s">
        <v>320</v>
      </c>
      <c r="C318" s="3"/>
      <c r="D318" s="355">
        <v>7</v>
      </c>
      <c r="E318" s="3"/>
      <c r="G318" s="80"/>
      <c r="H318" s="80"/>
      <c r="I318" s="80"/>
      <c r="J318" s="108"/>
      <c r="K318" s="80"/>
      <c r="L318" s="80"/>
      <c r="M318" s="113"/>
      <c r="N318" s="111"/>
      <c r="Q318" s="271"/>
      <c r="R318" s="77"/>
      <c r="S318" s="77"/>
      <c r="T318" s="333">
        <v>100</v>
      </c>
      <c r="U318" s="3"/>
      <c r="V318" s="81">
        <f t="shared" si="50"/>
        <v>0</v>
      </c>
      <c r="W318" s="79">
        <f t="shared" si="49"/>
        <v>0</v>
      </c>
    </row>
    <row r="319" spans="1:23" x14ac:dyDescent="0.25">
      <c r="A319" s="53">
        <v>59091</v>
      </c>
      <c r="B319" s="123" t="s">
        <v>321</v>
      </c>
      <c r="C319" s="3"/>
      <c r="D319" s="355">
        <v>14</v>
      </c>
      <c r="E319" s="3"/>
      <c r="G319" s="110"/>
      <c r="H319" s="80"/>
      <c r="I319" s="80"/>
      <c r="J319" s="108"/>
      <c r="K319" s="80"/>
      <c r="L319" s="80"/>
      <c r="M319" s="113"/>
      <c r="N319" s="111"/>
      <c r="Q319" s="271"/>
      <c r="R319" s="77"/>
      <c r="S319" s="77"/>
      <c r="T319" s="333">
        <v>20</v>
      </c>
      <c r="U319" s="3"/>
      <c r="V319" s="81">
        <f t="shared" si="50"/>
        <v>0</v>
      </c>
      <c r="W319" s="79">
        <f t="shared" si="49"/>
        <v>0</v>
      </c>
    </row>
    <row r="320" spans="1:23" x14ac:dyDescent="0.25">
      <c r="A320" s="53">
        <v>59092</v>
      </c>
      <c r="B320" s="123" t="s">
        <v>322</v>
      </c>
      <c r="C320" s="3"/>
      <c r="D320" s="355">
        <v>14</v>
      </c>
      <c r="E320" s="3"/>
      <c r="G320" s="110"/>
      <c r="H320" s="80"/>
      <c r="I320" s="80"/>
      <c r="J320" s="108"/>
      <c r="K320" s="80"/>
      <c r="L320" s="80"/>
      <c r="M320" s="113"/>
      <c r="N320" s="116"/>
      <c r="Q320" s="271"/>
      <c r="R320" s="77"/>
      <c r="S320" s="77"/>
      <c r="T320" s="333">
        <v>20</v>
      </c>
      <c r="U320" s="3"/>
      <c r="V320" s="81">
        <f t="shared" si="50"/>
        <v>0</v>
      </c>
      <c r="W320" s="79">
        <f t="shared" si="49"/>
        <v>0</v>
      </c>
    </row>
    <row r="321" spans="1:23" x14ac:dyDescent="0.25">
      <c r="A321" s="53">
        <v>50017</v>
      </c>
      <c r="B321" s="123" t="s">
        <v>323</v>
      </c>
      <c r="C321" s="3"/>
      <c r="D321" s="355">
        <v>7</v>
      </c>
      <c r="E321" s="3"/>
      <c r="G321" s="110"/>
      <c r="H321" s="113"/>
      <c r="I321" s="113"/>
      <c r="J321" s="113"/>
      <c r="K321" s="113"/>
      <c r="L321" s="113"/>
      <c r="M321" s="113"/>
      <c r="N321" s="80"/>
      <c r="Q321" s="271"/>
      <c r="R321" s="77"/>
      <c r="S321" s="77"/>
      <c r="T321" s="333">
        <v>100</v>
      </c>
      <c r="U321" s="3"/>
      <c r="V321" s="81">
        <f t="shared" si="50"/>
        <v>0</v>
      </c>
      <c r="W321" s="79">
        <f t="shared" si="49"/>
        <v>0</v>
      </c>
    </row>
    <row r="322" spans="1:23" x14ac:dyDescent="0.25">
      <c r="A322" s="53">
        <v>59502</v>
      </c>
      <c r="B322" s="123" t="s">
        <v>324</v>
      </c>
      <c r="C322" s="3"/>
      <c r="D322" s="355">
        <v>14</v>
      </c>
      <c r="E322" s="3"/>
      <c r="G322" s="110"/>
      <c r="H322" s="113"/>
      <c r="I322" s="113"/>
      <c r="J322" s="113"/>
      <c r="K322" s="113"/>
      <c r="L322" s="113"/>
      <c r="M322" s="113"/>
      <c r="N322" s="80"/>
      <c r="Q322" s="271"/>
      <c r="R322" s="77"/>
      <c r="S322" s="77"/>
      <c r="T322" s="333">
        <v>10</v>
      </c>
      <c r="U322" s="3"/>
      <c r="V322" s="81">
        <f t="shared" si="50"/>
        <v>0</v>
      </c>
      <c r="W322" s="79">
        <f t="shared" si="49"/>
        <v>0</v>
      </c>
    </row>
    <row r="323" spans="1:23" x14ac:dyDescent="0.25">
      <c r="A323" s="53">
        <v>59614</v>
      </c>
      <c r="B323" s="123" t="s">
        <v>325</v>
      </c>
      <c r="C323" s="3"/>
      <c r="D323" s="362">
        <v>7</v>
      </c>
      <c r="E323" s="3"/>
      <c r="G323" s="110"/>
      <c r="H323" s="113"/>
      <c r="I323" s="113"/>
      <c r="J323" s="113"/>
      <c r="K323" s="113"/>
      <c r="L323" s="113"/>
      <c r="M323" s="113"/>
      <c r="N323" s="80"/>
      <c r="Q323" s="271"/>
      <c r="R323" s="77"/>
      <c r="S323" s="77"/>
      <c r="T323" s="333">
        <v>10</v>
      </c>
      <c r="U323" s="3"/>
      <c r="V323" s="81">
        <f t="shared" si="50"/>
        <v>0</v>
      </c>
      <c r="W323" s="79">
        <f t="shared" si="49"/>
        <v>0</v>
      </c>
    </row>
    <row r="324" spans="1:23" x14ac:dyDescent="0.25">
      <c r="A324" s="53">
        <v>59615</v>
      </c>
      <c r="B324" s="123" t="s">
        <v>326</v>
      </c>
      <c r="C324" s="3"/>
      <c r="D324" s="362">
        <v>15</v>
      </c>
      <c r="E324" s="3"/>
      <c r="G324" s="110"/>
      <c r="H324" s="113"/>
      <c r="I324" s="113"/>
      <c r="J324" s="113"/>
      <c r="K324" s="113"/>
      <c r="L324" s="113"/>
      <c r="M324" s="113"/>
      <c r="N324" s="80"/>
      <c r="Q324" s="271"/>
      <c r="R324" s="77"/>
      <c r="S324" s="77"/>
      <c r="T324" s="333">
        <v>10</v>
      </c>
      <c r="U324" s="3"/>
      <c r="V324" s="81">
        <f t="shared" ref="V324:V325" si="51">SUM(G324:P324)</f>
        <v>0</v>
      </c>
      <c r="W324" s="79">
        <f t="shared" ref="W324:W325" si="52">V324*D324</f>
        <v>0</v>
      </c>
    </row>
    <row r="325" spans="1:23" x14ac:dyDescent="0.25">
      <c r="A325" s="53">
        <v>59906</v>
      </c>
      <c r="B325" s="123" t="s">
        <v>327</v>
      </c>
      <c r="C325" s="2"/>
      <c r="D325" s="362">
        <v>11</v>
      </c>
      <c r="E325" s="2"/>
      <c r="G325" s="110"/>
      <c r="H325" s="113"/>
      <c r="I325" s="113"/>
      <c r="J325" s="113"/>
      <c r="K325" s="113"/>
      <c r="L325" s="113"/>
      <c r="M325" s="113"/>
      <c r="N325" s="80"/>
      <c r="Q325" s="267"/>
      <c r="R325" s="77"/>
      <c r="S325" s="77"/>
      <c r="T325" s="333">
        <v>10</v>
      </c>
      <c r="U325" s="3"/>
      <c r="V325" s="81">
        <f t="shared" si="51"/>
        <v>0</v>
      </c>
      <c r="W325" s="79">
        <f t="shared" si="52"/>
        <v>0</v>
      </c>
    </row>
    <row r="326" spans="1:23" x14ac:dyDescent="0.25">
      <c r="A326" s="53">
        <v>59994</v>
      </c>
      <c r="B326" s="123" t="s">
        <v>643</v>
      </c>
      <c r="C326" s="2"/>
      <c r="D326" s="362">
        <v>6</v>
      </c>
      <c r="E326" s="2"/>
      <c r="G326" s="112"/>
      <c r="H326" s="117"/>
      <c r="I326" s="117"/>
      <c r="J326" s="117"/>
      <c r="K326" s="117"/>
      <c r="L326" s="117"/>
      <c r="M326" s="117"/>
      <c r="N326" s="80"/>
      <c r="Q326" s="267"/>
      <c r="R326" s="77"/>
      <c r="S326" s="77"/>
      <c r="T326" s="333">
        <v>10</v>
      </c>
      <c r="U326" s="2"/>
      <c r="V326" s="81">
        <f t="shared" si="50"/>
        <v>0</v>
      </c>
      <c r="W326" s="79">
        <f t="shared" si="49"/>
        <v>0</v>
      </c>
    </row>
    <row r="327" spans="1:23" ht="9" customHeight="1" x14ac:dyDescent="0.3">
      <c r="A327" s="1"/>
      <c r="B327" s="124"/>
      <c r="C327"/>
      <c r="D327" s="361"/>
      <c r="E327"/>
      <c r="F327" s="268"/>
      <c r="L327" s="264"/>
      <c r="Q327" s="272"/>
      <c r="R327" s="77"/>
      <c r="S327" s="77"/>
      <c r="T327" s="77"/>
      <c r="U327" s="2"/>
    </row>
    <row r="328" spans="1:23" ht="18.75" x14ac:dyDescent="0.3">
      <c r="A328" s="118" t="s">
        <v>124</v>
      </c>
      <c r="B328" s="127"/>
      <c r="C328" s="98"/>
      <c r="D328" s="357" t="s">
        <v>12</v>
      </c>
      <c r="E328" s="2"/>
      <c r="F328" s="264"/>
      <c r="G328" s="264"/>
      <c r="H328" s="264"/>
      <c r="N328" s="264"/>
      <c r="Q328" s="272"/>
      <c r="R328" s="77"/>
      <c r="S328" s="77"/>
      <c r="T328" s="77"/>
      <c r="U328" s="2"/>
      <c r="V328"/>
    </row>
    <row r="329" spans="1:23" x14ac:dyDescent="0.25">
      <c r="A329" s="38"/>
      <c r="B329" s="130" t="s">
        <v>189</v>
      </c>
      <c r="C329" s="3"/>
      <c r="D329" s="355">
        <v>2</v>
      </c>
      <c r="E329" s="3"/>
      <c r="F329" s="264"/>
      <c r="G329" s="264"/>
      <c r="H329" s="264"/>
      <c r="I329" s="119"/>
      <c r="J329" s="119"/>
      <c r="K329" s="119"/>
      <c r="L329" s="119"/>
      <c r="M329" s="119"/>
      <c r="N329" s="264"/>
      <c r="Q329" s="271"/>
      <c r="R329" s="77"/>
      <c r="S329" s="77"/>
      <c r="T329" s="77"/>
      <c r="U329" s="3"/>
      <c r="V329"/>
      <c r="W329" s="36"/>
    </row>
    <row r="330" spans="1:23" x14ac:dyDescent="0.25">
      <c r="A330" s="38"/>
      <c r="B330" s="130" t="s">
        <v>67</v>
      </c>
      <c r="C330" s="3"/>
      <c r="D330" s="355">
        <v>7</v>
      </c>
      <c r="E330" s="3"/>
      <c r="L330" s="119"/>
      <c r="M330" s="119"/>
      <c r="N330" s="264"/>
      <c r="Q330" s="271"/>
      <c r="R330" s="77"/>
      <c r="S330" s="77"/>
      <c r="T330" s="77"/>
      <c r="U330" s="3"/>
      <c r="V330"/>
      <c r="W330" s="36"/>
    </row>
    <row r="331" spans="1:23" x14ac:dyDescent="0.25">
      <c r="A331" s="39"/>
      <c r="B331" s="130" t="s">
        <v>644</v>
      </c>
      <c r="C331" s="3"/>
      <c r="D331" s="355">
        <v>8</v>
      </c>
      <c r="E331" s="3"/>
      <c r="F331" s="264"/>
      <c r="G331" s="264"/>
      <c r="H331" s="264"/>
      <c r="I331" s="119"/>
      <c r="J331" s="119"/>
      <c r="K331" s="119"/>
      <c r="L331" s="119"/>
      <c r="M331" s="119"/>
      <c r="N331" s="264"/>
      <c r="Q331" s="271"/>
      <c r="R331" s="77"/>
      <c r="S331" s="77"/>
      <c r="T331" s="77"/>
      <c r="U331" s="3"/>
      <c r="V331"/>
      <c r="W331" s="36"/>
    </row>
    <row r="332" spans="1:23" x14ac:dyDescent="0.25">
      <c r="A332" s="6"/>
      <c r="B332" s="123" t="s">
        <v>645</v>
      </c>
      <c r="C332" s="3"/>
      <c r="D332" s="355">
        <v>10</v>
      </c>
      <c r="E332" s="3"/>
      <c r="F332" s="264"/>
      <c r="G332" s="264"/>
      <c r="H332" s="264"/>
      <c r="I332" s="119"/>
      <c r="J332" s="119"/>
      <c r="K332" s="119"/>
      <c r="L332" s="119"/>
      <c r="M332" s="119"/>
      <c r="N332" s="264"/>
      <c r="Q332" s="271"/>
      <c r="R332" s="77"/>
      <c r="S332" s="77"/>
      <c r="T332" s="77"/>
      <c r="U332" s="3"/>
      <c r="V332"/>
      <c r="W332" s="36"/>
    </row>
    <row r="333" spans="1:23" x14ac:dyDescent="0.25">
      <c r="A333" s="6"/>
      <c r="B333" s="123" t="s">
        <v>328</v>
      </c>
      <c r="C333" s="3"/>
      <c r="D333" s="355">
        <v>10</v>
      </c>
      <c r="E333" s="3"/>
      <c r="F333" s="264"/>
      <c r="G333" s="264"/>
      <c r="H333" s="264"/>
      <c r="I333" s="119"/>
      <c r="J333" s="119"/>
      <c r="K333" s="119"/>
      <c r="L333" s="119"/>
      <c r="M333" s="119"/>
      <c r="N333" s="264"/>
      <c r="Q333" s="271"/>
      <c r="R333" s="77"/>
      <c r="S333" s="77"/>
      <c r="T333" s="77"/>
      <c r="U333" s="3"/>
      <c r="V333"/>
      <c r="W333" s="36"/>
    </row>
    <row r="334" spans="1:23" ht="9.9499999999999993" customHeight="1" x14ac:dyDescent="0.25">
      <c r="A334" s="1"/>
      <c r="B334" s="2"/>
      <c r="C334" s="2"/>
      <c r="E334" s="2"/>
      <c r="M334" s="264"/>
      <c r="N334" s="264"/>
      <c r="Q334" s="267"/>
      <c r="R334" s="267"/>
      <c r="U334" s="2"/>
    </row>
    <row r="335" spans="1:23" ht="18.75" x14ac:dyDescent="0.3">
      <c r="A335" s="10" t="s">
        <v>28</v>
      </c>
      <c r="F335" s="34" t="s">
        <v>57</v>
      </c>
      <c r="G335" s="34"/>
      <c r="V335" s="17" t="s">
        <v>30</v>
      </c>
      <c r="W335" s="18">
        <f>SUM(W23:W333)</f>
        <v>0</v>
      </c>
    </row>
    <row r="336" spans="1:23" ht="18.75" x14ac:dyDescent="0.3">
      <c r="A336" s="16" t="s">
        <v>31</v>
      </c>
      <c r="D336" s="120"/>
      <c r="F336" s="34" t="s">
        <v>58</v>
      </c>
      <c r="G336" s="34" t="s">
        <v>43</v>
      </c>
      <c r="V336" s="17" t="s">
        <v>29</v>
      </c>
      <c r="W336" s="19">
        <f>IF(('Ladies Order Form'!U268+'Kids Order Form'!S336)&gt;=45,(0),IF((W335)=0,(0),IF((W335+'Ladies Order Form'!U267+'Kids Order Form'!S335)&lt;=350,(90),IF((W335+'Ladies Order Form'!U267+'Kids Order Form'!S335)&lt;=700,(45),IF((W335+'Ladies Order Form'!U267+'Kids Order Form'!S335)&gt;=700,(0))))))</f>
        <v>0</v>
      </c>
    </row>
    <row r="337" spans="1:23" ht="18.75" x14ac:dyDescent="0.3">
      <c r="A337" s="16" t="s">
        <v>32</v>
      </c>
      <c r="F337" s="34"/>
      <c r="G337" s="34" t="s">
        <v>183</v>
      </c>
      <c r="V337" s="17" t="s">
        <v>9</v>
      </c>
      <c r="W337" s="18">
        <f>SUM(W335:W336)</f>
        <v>0</v>
      </c>
    </row>
    <row r="338" spans="1:23" ht="18.75" x14ac:dyDescent="0.3">
      <c r="A338" s="10" t="s">
        <v>55</v>
      </c>
      <c r="F338" s="34"/>
      <c r="G338" s="34" t="s">
        <v>184</v>
      </c>
      <c r="P338" s="121"/>
      <c r="V338" s="17" t="s">
        <v>10</v>
      </c>
      <c r="W338" s="20" t="s">
        <v>0</v>
      </c>
    </row>
    <row r="339" spans="1:23" ht="19.5" thickBot="1" x14ac:dyDescent="0.35">
      <c r="A339" s="10" t="s">
        <v>56</v>
      </c>
      <c r="F339" s="34"/>
      <c r="G339" s="34" t="s">
        <v>185</v>
      </c>
      <c r="J339" s="147" t="s">
        <v>180</v>
      </c>
      <c r="V339" s="17" t="s">
        <v>8</v>
      </c>
      <c r="W339" s="122">
        <f>W337*1.2</f>
        <v>0</v>
      </c>
    </row>
    <row r="340" spans="1:23" ht="9.9499999999999993" customHeight="1" thickTop="1" x14ac:dyDescent="0.25"/>
    <row r="341" spans="1:23" x14ac:dyDescent="0.25">
      <c r="B341" s="354" t="s">
        <v>63</v>
      </c>
      <c r="F341" s="215" t="s">
        <v>17</v>
      </c>
      <c r="G341" s="216" t="s">
        <v>18</v>
      </c>
      <c r="H341" s="216" t="s">
        <v>19</v>
      </c>
      <c r="I341" s="216" t="s">
        <v>20</v>
      </c>
      <c r="J341" s="215" t="s">
        <v>53</v>
      </c>
      <c r="K341" s="215" t="s">
        <v>331</v>
      </c>
      <c r="L341" s="216" t="s">
        <v>24</v>
      </c>
      <c r="M341" s="215" t="s">
        <v>329</v>
      </c>
      <c r="N341" s="216" t="s">
        <v>23</v>
      </c>
      <c r="O341" s="216" t="s">
        <v>22</v>
      </c>
      <c r="P341" s="216" t="s">
        <v>21</v>
      </c>
      <c r="R341" s="77"/>
      <c r="S341" s="77"/>
      <c r="T341" s="77"/>
    </row>
    <row r="342" spans="1:23" ht="18.75" x14ac:dyDescent="0.3">
      <c r="B342" s="36" t="s">
        <v>143</v>
      </c>
      <c r="D342" s="79" t="s">
        <v>16</v>
      </c>
      <c r="F342" s="153"/>
      <c r="G342" s="154"/>
      <c r="H342" s="154"/>
      <c r="I342" s="154"/>
      <c r="J342" s="154"/>
      <c r="K342" s="154"/>
      <c r="L342" s="154"/>
      <c r="M342" s="154"/>
      <c r="N342" s="175"/>
      <c r="O342" s="175"/>
      <c r="P342" s="176"/>
      <c r="R342" s="77"/>
      <c r="S342" s="77"/>
      <c r="T342" s="77"/>
    </row>
    <row r="343" spans="1:23" ht="18.75" x14ac:dyDescent="0.3">
      <c r="B343" s="36" t="s">
        <v>26</v>
      </c>
      <c r="D343" s="79" t="s">
        <v>330</v>
      </c>
      <c r="F343" s="153"/>
      <c r="G343" s="154"/>
      <c r="H343" s="154"/>
      <c r="I343" s="154"/>
      <c r="J343" s="154"/>
      <c r="K343" s="155"/>
      <c r="L343" s="155"/>
      <c r="M343" s="153"/>
      <c r="N343" s="175"/>
      <c r="O343" s="175"/>
      <c r="P343" s="164"/>
      <c r="R343" s="77"/>
      <c r="S343" s="77"/>
      <c r="T343" s="77"/>
    </row>
    <row r="344" spans="1:23" ht="18.75" x14ac:dyDescent="0.3">
      <c r="B344" s="36" t="s">
        <v>46</v>
      </c>
      <c r="D344" s="79" t="s">
        <v>133</v>
      </c>
      <c r="F344" s="153"/>
      <c r="G344" s="154"/>
      <c r="H344" s="175"/>
      <c r="I344" s="175"/>
      <c r="J344" s="276"/>
      <c r="K344" s="276"/>
      <c r="L344" s="276"/>
      <c r="M344" s="276"/>
      <c r="N344" s="276"/>
      <c r="O344" s="276"/>
      <c r="P344" s="111"/>
      <c r="R344" s="77"/>
      <c r="S344" s="77"/>
      <c r="T344" s="77"/>
    </row>
    <row r="345" spans="1:23" ht="18.75" x14ac:dyDescent="0.3">
      <c r="D345" s="79" t="s">
        <v>134</v>
      </c>
      <c r="F345" s="153"/>
      <c r="G345" s="153"/>
      <c r="H345" s="153"/>
      <c r="I345" s="153"/>
      <c r="J345" s="347"/>
      <c r="K345" s="347"/>
      <c r="L345" s="347"/>
      <c r="M345" s="347"/>
      <c r="N345" s="347"/>
      <c r="O345" s="347"/>
      <c r="P345" s="336"/>
      <c r="Q345" s="77"/>
      <c r="R345" s="77"/>
      <c r="S345" s="77"/>
      <c r="T345" s="77"/>
    </row>
    <row r="346" spans="1:23" ht="18.75" x14ac:dyDescent="0.3">
      <c r="D346" s="79" t="s">
        <v>541</v>
      </c>
      <c r="F346" s="153"/>
      <c r="G346" s="279"/>
      <c r="H346" s="281"/>
      <c r="I346" s="281"/>
      <c r="J346" s="281"/>
      <c r="K346" s="281"/>
      <c r="L346" s="281"/>
      <c r="M346" s="281"/>
      <c r="N346" s="281"/>
      <c r="O346" s="281"/>
      <c r="P346" s="284"/>
      <c r="Q346" s="77"/>
      <c r="R346" s="77"/>
      <c r="S346" s="77"/>
      <c r="T346" s="77"/>
    </row>
    <row r="347" spans="1:23" x14ac:dyDescent="0.25">
      <c r="F347" s="150"/>
      <c r="G347" s="150"/>
      <c r="H347" s="150"/>
      <c r="I347" s="150"/>
      <c r="J347" s="150"/>
      <c r="K347" s="150"/>
      <c r="L347" s="150"/>
      <c r="M347" s="150"/>
      <c r="N347" s="150"/>
      <c r="O347" s="268"/>
      <c r="P347" s="264"/>
      <c r="Q347" s="77"/>
      <c r="R347" s="77"/>
      <c r="S347" s="77"/>
      <c r="T347" s="77"/>
    </row>
    <row r="348" spans="1:23" x14ac:dyDescent="0.25">
      <c r="B348" s="354" t="s">
        <v>27</v>
      </c>
      <c r="F348" s="217" t="s">
        <v>17</v>
      </c>
      <c r="G348" s="218" t="s">
        <v>22</v>
      </c>
      <c r="H348" s="218" t="s">
        <v>19</v>
      </c>
      <c r="I348" s="218" t="s">
        <v>20</v>
      </c>
      <c r="J348" s="218" t="s">
        <v>21</v>
      </c>
      <c r="K348" s="218" t="s">
        <v>18</v>
      </c>
      <c r="L348" s="218" t="s">
        <v>23</v>
      </c>
      <c r="M348" s="218" t="s">
        <v>24</v>
      </c>
      <c r="N348" s="218" t="s">
        <v>25</v>
      </c>
      <c r="O348" s="268"/>
      <c r="P348" s="264"/>
      <c r="Q348" s="77"/>
      <c r="R348" s="77"/>
      <c r="S348" s="77"/>
      <c r="T348" s="77"/>
      <c r="V348" s="36"/>
      <c r="W348" s="36"/>
    </row>
    <row r="349" spans="1:23" ht="18.75" x14ac:dyDescent="0.3">
      <c r="B349" s="36" t="s">
        <v>142</v>
      </c>
      <c r="F349" s="157"/>
      <c r="G349" s="158"/>
      <c r="H349" s="158"/>
      <c r="I349" s="158"/>
      <c r="J349" s="158"/>
      <c r="K349" s="158"/>
      <c r="L349" s="158"/>
      <c r="M349" s="158"/>
      <c r="N349" s="158"/>
      <c r="O349" s="268"/>
      <c r="P349" s="264"/>
      <c r="Q349" s="77"/>
      <c r="R349" s="77"/>
      <c r="S349" s="77"/>
      <c r="T349" s="77"/>
      <c r="V349" s="36"/>
      <c r="W349" s="36"/>
    </row>
    <row r="350" spans="1:23" ht="18.75" x14ac:dyDescent="0.3">
      <c r="B350" s="36" t="s">
        <v>144</v>
      </c>
      <c r="F350" s="219" t="s">
        <v>53</v>
      </c>
      <c r="G350" s="215" t="s">
        <v>51</v>
      </c>
      <c r="H350" s="215" t="s">
        <v>650</v>
      </c>
      <c r="I350" s="220" t="s">
        <v>334</v>
      </c>
      <c r="J350" s="220" t="s">
        <v>333</v>
      </c>
      <c r="K350" s="221" t="s">
        <v>332</v>
      </c>
      <c r="L350" s="276"/>
      <c r="M350" s="276"/>
      <c r="N350" s="278"/>
      <c r="O350" s="268"/>
      <c r="P350" s="264"/>
      <c r="Q350" s="77"/>
      <c r="R350" s="77"/>
      <c r="S350" s="77"/>
      <c r="T350" s="77"/>
      <c r="V350" s="36"/>
      <c r="W350" s="36"/>
    </row>
    <row r="351" spans="1:23" ht="18.75" x14ac:dyDescent="0.3">
      <c r="F351" s="35"/>
      <c r="G351" s="158"/>
      <c r="H351" s="158"/>
      <c r="I351" s="156"/>
      <c r="J351" s="175"/>
      <c r="K351" s="175"/>
      <c r="L351" s="281"/>
      <c r="M351" s="281"/>
      <c r="N351" s="284"/>
      <c r="O351" s="150"/>
      <c r="P351" s="264"/>
      <c r="Q351" s="77"/>
      <c r="R351" s="77"/>
      <c r="S351" s="77"/>
      <c r="T351" s="77"/>
      <c r="V351" s="36"/>
      <c r="W351" s="36"/>
    </row>
    <row r="352" spans="1:23" x14ac:dyDescent="0.25"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264"/>
      <c r="Q352" s="77"/>
      <c r="R352" s="77"/>
      <c r="S352" s="77"/>
      <c r="T352" s="77"/>
      <c r="V352" s="36"/>
      <c r="W352" s="36"/>
    </row>
    <row r="353" spans="2:23" x14ac:dyDescent="0.25">
      <c r="B353" s="354" t="s">
        <v>33</v>
      </c>
      <c r="F353" s="215" t="s">
        <v>17</v>
      </c>
      <c r="G353" s="215" t="s">
        <v>22</v>
      </c>
      <c r="H353" s="150"/>
      <c r="I353" s="150"/>
      <c r="J353" s="150"/>
      <c r="K353" s="150"/>
      <c r="L353" s="285"/>
      <c r="M353" s="150"/>
      <c r="N353" s="150"/>
      <c r="O353" s="150"/>
      <c r="P353" s="264"/>
      <c r="Q353" s="77"/>
      <c r="R353" s="77"/>
      <c r="S353" s="77"/>
      <c r="T353" s="77"/>
      <c r="V353" s="36"/>
      <c r="W353" s="36"/>
    </row>
    <row r="354" spans="2:23" ht="18.75" x14ac:dyDescent="0.3">
      <c r="B354" s="36" t="s">
        <v>145</v>
      </c>
      <c r="F354" s="175"/>
      <c r="G354" s="175"/>
      <c r="H354" s="150"/>
      <c r="I354" s="150"/>
      <c r="J354" s="150"/>
      <c r="K354" s="150"/>
      <c r="L354" s="285"/>
      <c r="M354" s="150"/>
      <c r="N354" s="150"/>
      <c r="O354" s="150"/>
      <c r="P354" s="264"/>
      <c r="Q354" s="77"/>
      <c r="R354" s="77"/>
      <c r="S354" s="77"/>
      <c r="T354" s="77"/>
      <c r="V354" s="36"/>
      <c r="W354" s="36"/>
    </row>
    <row r="355" spans="2:23" x14ac:dyDescent="0.25">
      <c r="F355" s="150"/>
      <c r="G355" s="150"/>
      <c r="H355" s="150"/>
      <c r="I355" s="150"/>
      <c r="J355" s="150"/>
      <c r="K355" s="150"/>
      <c r="L355" s="285"/>
      <c r="M355" s="150"/>
      <c r="N355" s="150"/>
      <c r="O355" s="150"/>
      <c r="P355" s="264"/>
      <c r="Q355" s="77"/>
      <c r="R355" s="77"/>
      <c r="S355" s="77"/>
      <c r="T355" s="77"/>
    </row>
    <row r="356" spans="2:23" customFormat="1" x14ac:dyDescent="0.25"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</row>
    <row r="357" spans="2:23" customFormat="1" ht="15" customHeight="1" x14ac:dyDescent="0.25"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</row>
    <row r="358" spans="2:23" customFormat="1" ht="9.9499999999999993" customHeight="1" x14ac:dyDescent="0.25"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</row>
    <row r="359" spans="2:23" customFormat="1" x14ac:dyDescent="0.25"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</row>
    <row r="360" spans="2:23" customFormat="1" ht="15" customHeight="1" x14ac:dyDescent="0.25"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</row>
    <row r="361" spans="2:23" ht="15" customHeight="1" x14ac:dyDescent="0.3">
      <c r="F361" s="96"/>
      <c r="G361" s="96"/>
      <c r="H361" s="96"/>
      <c r="V361" s="36"/>
      <c r="W361" s="36"/>
    </row>
  </sheetData>
  <autoFilter ref="A19:W326"/>
  <mergeCells count="8">
    <mergeCell ref="F177:P177"/>
    <mergeCell ref="F192:P192"/>
    <mergeCell ref="F17:P17"/>
    <mergeCell ref="R17:T17"/>
    <mergeCell ref="F20:P20"/>
    <mergeCell ref="F63:P63"/>
    <mergeCell ref="F93:P93"/>
    <mergeCell ref="F126:P126"/>
  </mergeCells>
  <phoneticPr fontId="4" type="noConversion"/>
  <printOptions horizontalCentered="1"/>
  <pageMargins left="0" right="0" top="0.72685039370078741" bottom="0.7168503937007874" header="0.5" footer="0.5"/>
  <pageSetup paperSize="9" scale="40" orientation="portrait" horizontalDpi="4294967292" verticalDpi="4294967292"/>
  <ignoredErrors>
    <ignoredError sqref="W335 V47 V23:W46 V159:V164 V115:W119 V111:V114 V120:V121 W218 V62:W82 V215:W217 V165:W213 V122:W158 V219:W326 V84:W90 V48:W59 V60:W61 V91:W110" emptyCellReference="1"/>
    <ignoredError sqref="W338" numberStoredAsText="1"/>
    <ignoredError sqref="W47 W159 W164 W160 W161:W163 W111:W114 W120:W121 V218 V83:W83" formula="1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showGridLines="0" zoomScale="80" zoomScaleNormal="80" zoomScalePageLayoutView="80" workbookViewId="0">
      <selection activeCell="B16" sqref="B16"/>
    </sheetView>
  </sheetViews>
  <sheetFormatPr defaultColWidth="10.875" defaultRowHeight="15.75" x14ac:dyDescent="0.25"/>
  <cols>
    <col min="1" max="1" width="9.375" style="36" customWidth="1"/>
    <col min="2" max="2" width="64.375" style="36" customWidth="1"/>
    <col min="3" max="3" width="1.625" style="36" customWidth="1"/>
    <col min="4" max="4" width="10.5" style="76" customWidth="1"/>
    <col min="5" max="5" width="1.625" style="36" customWidth="1"/>
    <col min="6" max="9" width="8" style="77" customWidth="1"/>
    <col min="10" max="10" width="8.125" style="77" customWidth="1"/>
    <col min="11" max="14" width="8" style="77" customWidth="1"/>
    <col min="15" max="15" width="1.625" style="264" customWidth="1"/>
    <col min="16" max="18" width="9.125" style="264" customWidth="1"/>
    <col min="19" max="19" width="1.625" style="36" customWidth="1"/>
    <col min="20" max="20" width="10.875" style="78"/>
    <col min="21" max="21" width="10.875" style="76"/>
    <col min="22" max="16384" width="10.875" style="36"/>
  </cols>
  <sheetData>
    <row r="1" spans="1:22" x14ac:dyDescent="0.25">
      <c r="C1" s="2"/>
      <c r="D1" s="137"/>
      <c r="E1" s="2"/>
      <c r="O1" s="77"/>
      <c r="P1" s="77"/>
      <c r="Q1" s="77"/>
      <c r="R1" s="77"/>
      <c r="S1" s="75"/>
      <c r="T1" s="2"/>
      <c r="U1" s="78"/>
      <c r="V1" s="76"/>
    </row>
    <row r="2" spans="1:22" s="22" customFormat="1" ht="18" customHeight="1" x14ac:dyDescent="0.3">
      <c r="D2" s="21" t="s">
        <v>34</v>
      </c>
      <c r="E2" s="36"/>
      <c r="F2" s="159">
        <f>'Gents Order Form'!F2</f>
        <v>0</v>
      </c>
      <c r="G2" s="345"/>
      <c r="H2" s="345"/>
      <c r="I2" s="345"/>
      <c r="J2" s="345"/>
      <c r="K2" s="345"/>
      <c r="L2" s="345"/>
      <c r="M2" s="345"/>
      <c r="N2" s="345"/>
      <c r="O2" s="264"/>
      <c r="P2" s="264"/>
      <c r="Q2" s="264"/>
      <c r="R2" s="264"/>
      <c r="S2" s="36"/>
      <c r="U2" s="23"/>
      <c r="V2" s="24"/>
    </row>
    <row r="3" spans="1:22" s="22" customFormat="1" ht="18" customHeight="1" x14ac:dyDescent="0.3">
      <c r="D3" s="21" t="s">
        <v>35</v>
      </c>
      <c r="E3" s="36"/>
      <c r="F3" s="159">
        <f>'Gents Order Form'!F3</f>
        <v>0</v>
      </c>
      <c r="G3" s="345"/>
      <c r="H3" s="345"/>
      <c r="I3" s="345"/>
      <c r="J3" s="345"/>
      <c r="K3" s="345"/>
      <c r="L3" s="345"/>
      <c r="M3" s="345"/>
      <c r="N3" s="345"/>
      <c r="O3" s="264"/>
      <c r="P3" s="264"/>
      <c r="Q3" s="264"/>
      <c r="R3" s="264"/>
      <c r="S3" s="36"/>
      <c r="U3" s="23"/>
      <c r="V3" s="24"/>
    </row>
    <row r="4" spans="1:22" s="22" customFormat="1" ht="18" customHeight="1" x14ac:dyDescent="0.3">
      <c r="D4" s="21" t="s">
        <v>37</v>
      </c>
      <c r="E4" s="36"/>
      <c r="F4" s="159">
        <f>'Gents Order Form'!F4</f>
        <v>0</v>
      </c>
      <c r="G4" s="345"/>
      <c r="H4" s="345"/>
      <c r="I4" s="345"/>
      <c r="J4" s="345"/>
      <c r="K4" s="345"/>
      <c r="L4" s="345"/>
      <c r="M4" s="345"/>
      <c r="N4" s="345"/>
      <c r="O4" s="264"/>
      <c r="P4" s="264"/>
      <c r="Q4" s="264"/>
      <c r="R4" s="264"/>
      <c r="S4" s="36"/>
      <c r="U4" s="23"/>
      <c r="V4" s="24"/>
    </row>
    <row r="5" spans="1:22" s="22" customFormat="1" ht="18" customHeight="1" x14ac:dyDescent="0.3">
      <c r="A5" s="25"/>
      <c r="D5" s="21" t="s">
        <v>36</v>
      </c>
      <c r="E5" s="36"/>
      <c r="F5" s="159">
        <f>'Gents Order Form'!F5</f>
        <v>0</v>
      </c>
      <c r="G5" s="345"/>
      <c r="H5" s="345"/>
      <c r="I5" s="345"/>
      <c r="J5" s="345"/>
      <c r="K5" s="345"/>
      <c r="L5" s="345"/>
      <c r="M5" s="345"/>
      <c r="N5" s="345"/>
      <c r="O5" s="264"/>
      <c r="P5" s="264"/>
      <c r="Q5" s="264"/>
      <c r="R5" s="264"/>
      <c r="S5" s="36"/>
      <c r="U5" s="23"/>
      <c r="V5" s="24"/>
    </row>
    <row r="6" spans="1:22" s="22" customFormat="1" ht="18.75" x14ac:dyDescent="0.3">
      <c r="C6" s="26"/>
      <c r="E6" s="36"/>
      <c r="F6" s="160"/>
      <c r="G6" s="346"/>
      <c r="H6" s="346"/>
      <c r="I6" s="346"/>
      <c r="J6" s="346"/>
      <c r="K6" s="346"/>
      <c r="L6" s="346"/>
      <c r="M6" s="346"/>
      <c r="N6" s="346"/>
      <c r="O6" s="264"/>
      <c r="P6" s="264"/>
      <c r="Q6" s="264"/>
      <c r="R6" s="264"/>
      <c r="S6" s="36"/>
      <c r="T6" s="26"/>
      <c r="U6" s="23"/>
      <c r="V6" s="24"/>
    </row>
    <row r="7" spans="1:22" s="22" customFormat="1" ht="23.25" x14ac:dyDescent="0.35">
      <c r="A7" s="54" t="s">
        <v>651</v>
      </c>
      <c r="C7" s="26"/>
      <c r="D7" s="21" t="s">
        <v>38</v>
      </c>
      <c r="E7" s="36"/>
      <c r="F7" s="159">
        <f>'Gents Order Form'!F7</f>
        <v>0</v>
      </c>
      <c r="G7" s="345"/>
      <c r="H7" s="345"/>
      <c r="I7" s="345"/>
      <c r="J7" s="345"/>
      <c r="K7" s="345"/>
      <c r="L7" s="345"/>
      <c r="M7" s="345"/>
      <c r="N7" s="345"/>
      <c r="O7" s="264"/>
      <c r="P7" s="264"/>
      <c r="Q7" s="264"/>
      <c r="R7" s="264"/>
      <c r="S7" s="36"/>
      <c r="T7" s="29" t="s">
        <v>59</v>
      </c>
      <c r="U7" s="29"/>
      <c r="V7" s="24"/>
    </row>
    <row r="8" spans="1:22" s="22" customFormat="1" ht="23.25" x14ac:dyDescent="0.35">
      <c r="A8" s="332" t="s">
        <v>726</v>
      </c>
      <c r="C8" s="26"/>
      <c r="D8" s="21" t="s">
        <v>39</v>
      </c>
      <c r="E8" s="36"/>
      <c r="F8" s="159">
        <f>'Gents Order Form'!F8</f>
        <v>0</v>
      </c>
      <c r="G8" s="345"/>
      <c r="H8" s="345"/>
      <c r="I8" s="345"/>
      <c r="J8" s="345"/>
      <c r="K8" s="345"/>
      <c r="L8" s="345"/>
      <c r="M8" s="345"/>
      <c r="N8" s="345"/>
      <c r="O8" s="264"/>
      <c r="P8" s="264"/>
      <c r="Q8" s="264"/>
      <c r="R8" s="264"/>
      <c r="S8" s="36"/>
      <c r="T8" s="30" t="s">
        <v>60</v>
      </c>
      <c r="U8" s="31">
        <f>'Gents Order Form'!W339</f>
        <v>0</v>
      </c>
      <c r="V8" s="24"/>
    </row>
    <row r="9" spans="1:22" s="22" customFormat="1" ht="18" customHeight="1" x14ac:dyDescent="0.3">
      <c r="C9" s="26"/>
      <c r="D9" s="21" t="s">
        <v>40</v>
      </c>
      <c r="E9" s="36"/>
      <c r="F9" s="159">
        <f>'Gents Order Form'!F9</f>
        <v>0</v>
      </c>
      <c r="G9" s="345"/>
      <c r="H9" s="345"/>
      <c r="I9" s="345"/>
      <c r="J9" s="345"/>
      <c r="K9" s="345"/>
      <c r="L9" s="345"/>
      <c r="M9" s="345"/>
      <c r="N9" s="345"/>
      <c r="O9" s="264"/>
      <c r="P9" s="264"/>
      <c r="Q9" s="264"/>
      <c r="R9" s="264"/>
      <c r="S9" s="36"/>
      <c r="T9" s="30" t="s">
        <v>61</v>
      </c>
      <c r="U9" s="31">
        <f>U271</f>
        <v>0</v>
      </c>
      <c r="V9" s="24"/>
    </row>
    <row r="10" spans="1:22" s="22" customFormat="1" ht="18" customHeight="1" x14ac:dyDescent="0.3">
      <c r="A10" s="148" t="s">
        <v>182</v>
      </c>
      <c r="B10" s="159">
        <f>'Gents Order Form'!B10</f>
        <v>0</v>
      </c>
      <c r="C10" s="26"/>
      <c r="D10" s="21" t="s">
        <v>41</v>
      </c>
      <c r="E10" s="36"/>
      <c r="F10" s="159">
        <f>'Gents Order Form'!F10</f>
        <v>0</v>
      </c>
      <c r="G10" s="345"/>
      <c r="H10" s="345"/>
      <c r="I10" s="345"/>
      <c r="J10" s="345"/>
      <c r="K10" s="345"/>
      <c r="L10" s="345"/>
      <c r="M10" s="345"/>
      <c r="N10" s="345"/>
      <c r="O10" s="264"/>
      <c r="P10" s="264"/>
      <c r="Q10" s="264"/>
      <c r="R10" s="264"/>
      <c r="S10" s="36"/>
      <c r="T10" s="30" t="s">
        <v>62</v>
      </c>
      <c r="U10" s="31">
        <f>'Kids Order Form'!S339</f>
        <v>0</v>
      </c>
      <c r="V10" s="24"/>
    </row>
    <row r="11" spans="1:22" s="22" customFormat="1" ht="19.5" thickBot="1" x14ac:dyDescent="0.35">
      <c r="A11" s="21" t="s">
        <v>181</v>
      </c>
      <c r="B11" s="159">
        <f>'Gents Order Form'!B11</f>
        <v>0</v>
      </c>
      <c r="C11" s="26"/>
      <c r="E11" s="36"/>
      <c r="F11" s="160"/>
      <c r="G11" s="346"/>
      <c r="H11" s="346"/>
      <c r="I11" s="346"/>
      <c r="J11" s="346"/>
      <c r="K11" s="346"/>
      <c r="L11" s="346"/>
      <c r="M11" s="346"/>
      <c r="N11" s="346"/>
      <c r="O11" s="264"/>
      <c r="P11" s="264"/>
      <c r="Q11" s="264"/>
      <c r="R11" s="264"/>
      <c r="S11" s="36"/>
      <c r="T11" s="30"/>
      <c r="U11" s="55">
        <f>SUM(U8:U10)</f>
        <v>0</v>
      </c>
      <c r="V11" s="24"/>
    </row>
    <row r="12" spans="1:22" s="22" customFormat="1" ht="18" customHeight="1" thickTop="1" x14ac:dyDescent="0.3">
      <c r="B12" s="159">
        <f>'Gents Order Form'!B12</f>
        <v>0</v>
      </c>
      <c r="C12" s="26"/>
      <c r="D12" s="21" t="s">
        <v>42</v>
      </c>
      <c r="E12" s="36"/>
      <c r="F12" s="159">
        <f>'Gents Order Form'!F12</f>
        <v>0</v>
      </c>
      <c r="G12" s="345"/>
      <c r="H12" s="345"/>
      <c r="I12" s="345"/>
      <c r="J12" s="345"/>
      <c r="K12" s="345"/>
      <c r="L12" s="345"/>
      <c r="M12" s="345"/>
      <c r="N12" s="345"/>
      <c r="O12" s="264"/>
      <c r="P12" s="264"/>
      <c r="Q12" s="264"/>
      <c r="R12" s="264"/>
      <c r="S12" s="36"/>
      <c r="T12" s="26"/>
      <c r="U12" s="23"/>
      <c r="V12" s="24"/>
    </row>
    <row r="13" spans="1:22" s="22" customFormat="1" ht="18" customHeight="1" x14ac:dyDescent="0.3">
      <c r="A13" s="10" t="s">
        <v>132</v>
      </c>
      <c r="B13" s="159">
        <f>'Gents Order Form'!B13</f>
        <v>0</v>
      </c>
      <c r="C13" s="26"/>
      <c r="D13" s="21" t="s">
        <v>39</v>
      </c>
      <c r="E13" s="36"/>
      <c r="F13" s="159">
        <f>'Gents Order Form'!F13</f>
        <v>0</v>
      </c>
      <c r="G13" s="345"/>
      <c r="H13" s="345"/>
      <c r="I13" s="345"/>
      <c r="J13" s="345"/>
      <c r="K13" s="345"/>
      <c r="L13" s="345"/>
      <c r="M13" s="345"/>
      <c r="N13" s="345"/>
      <c r="O13" s="264"/>
      <c r="P13" s="264"/>
      <c r="Q13" s="264"/>
      <c r="R13" s="264"/>
      <c r="S13" s="36"/>
      <c r="T13" s="26"/>
      <c r="U13" s="23"/>
      <c r="V13" s="24"/>
    </row>
    <row r="14" spans="1:22" s="22" customFormat="1" ht="18" customHeight="1" x14ac:dyDescent="0.3">
      <c r="C14" s="26"/>
      <c r="D14" s="21" t="s">
        <v>40</v>
      </c>
      <c r="E14" s="36"/>
      <c r="F14" s="159">
        <f>'Gents Order Form'!F14</f>
        <v>0</v>
      </c>
      <c r="G14" s="345"/>
      <c r="H14" s="345"/>
      <c r="I14" s="345"/>
      <c r="J14" s="345"/>
      <c r="K14" s="345"/>
      <c r="L14" s="345"/>
      <c r="M14" s="345"/>
      <c r="N14" s="345"/>
      <c r="O14" s="264"/>
      <c r="P14" s="264"/>
      <c r="Q14" s="264"/>
      <c r="R14" s="264"/>
      <c r="S14" s="36"/>
      <c r="T14" s="26"/>
      <c r="U14" s="23"/>
      <c r="V14" s="24"/>
    </row>
    <row r="15" spans="1:22" s="22" customFormat="1" ht="18" customHeight="1" x14ac:dyDescent="0.3">
      <c r="C15" s="26"/>
      <c r="D15" s="21" t="s">
        <v>41</v>
      </c>
      <c r="E15" s="36"/>
      <c r="F15" s="159">
        <f>'Gents Order Form'!F15</f>
        <v>0</v>
      </c>
      <c r="G15" s="345"/>
      <c r="H15" s="345"/>
      <c r="I15" s="345"/>
      <c r="J15" s="345"/>
      <c r="K15" s="345"/>
      <c r="L15" s="345"/>
      <c r="M15" s="345"/>
      <c r="N15" s="345"/>
      <c r="O15" s="264"/>
      <c r="P15" s="264"/>
      <c r="Q15" s="264"/>
      <c r="R15" s="264"/>
      <c r="S15" s="36"/>
      <c r="T15" s="26"/>
      <c r="U15" s="23"/>
      <c r="V15" s="24"/>
    </row>
    <row r="16" spans="1:22" s="22" customFormat="1" ht="18" customHeight="1" x14ac:dyDescent="0.3">
      <c r="C16" s="26"/>
      <c r="D16" s="138"/>
      <c r="E16" s="28"/>
      <c r="F16" s="32"/>
      <c r="G16" s="32"/>
      <c r="H16" s="32"/>
      <c r="I16" s="32"/>
      <c r="J16" s="32"/>
      <c r="K16" s="32"/>
      <c r="L16" s="32"/>
      <c r="M16" s="32"/>
      <c r="N16" s="32"/>
      <c r="O16" s="264"/>
      <c r="P16" s="264"/>
      <c r="Q16" s="264"/>
      <c r="R16" s="264"/>
      <c r="S16" s="36"/>
      <c r="T16" s="26"/>
      <c r="U16" s="23"/>
      <c r="V16" s="24"/>
    </row>
    <row r="17" spans="1:21" s="22" customFormat="1" ht="18.75" x14ac:dyDescent="0.3">
      <c r="A17" s="132" t="s">
        <v>484</v>
      </c>
      <c r="B17" s="133"/>
      <c r="C17" s="10"/>
      <c r="D17" s="58" t="s">
        <v>12</v>
      </c>
      <c r="E17" s="28"/>
      <c r="F17" s="139"/>
      <c r="G17" s="140"/>
      <c r="H17" s="140"/>
      <c r="I17" s="140"/>
      <c r="J17" s="140" t="s">
        <v>487</v>
      </c>
      <c r="K17" s="140"/>
      <c r="L17" s="140"/>
      <c r="M17" s="140"/>
      <c r="N17" s="141"/>
      <c r="O17" s="265"/>
      <c r="P17" s="139"/>
      <c r="Q17" s="140" t="s">
        <v>124</v>
      </c>
      <c r="R17" s="141"/>
      <c r="T17" s="62" t="s">
        <v>45</v>
      </c>
      <c r="U17" s="63" t="s">
        <v>1</v>
      </c>
    </row>
    <row r="18" spans="1:21" s="22" customFormat="1" ht="18.75" x14ac:dyDescent="0.3">
      <c r="A18" s="134" t="s">
        <v>485</v>
      </c>
      <c r="B18" s="135" t="s">
        <v>486</v>
      </c>
      <c r="C18" s="10"/>
      <c r="D18" s="66" t="s">
        <v>13</v>
      </c>
      <c r="E18" s="28"/>
      <c r="F18" s="136" t="s">
        <v>187</v>
      </c>
      <c r="G18" s="136" t="s">
        <v>80</v>
      </c>
      <c r="H18" s="136" t="s">
        <v>81</v>
      </c>
      <c r="I18" s="136" t="s">
        <v>82</v>
      </c>
      <c r="J18" s="136" t="s">
        <v>83</v>
      </c>
      <c r="K18" s="136" t="s">
        <v>84</v>
      </c>
      <c r="L18" s="136" t="s">
        <v>85</v>
      </c>
      <c r="M18" s="136">
        <v>7</v>
      </c>
      <c r="N18" s="136" t="s">
        <v>86</v>
      </c>
      <c r="O18" s="265"/>
      <c r="P18" s="211" t="s">
        <v>188</v>
      </c>
      <c r="Q18" s="211" t="s">
        <v>189</v>
      </c>
      <c r="R18" s="211" t="s">
        <v>88</v>
      </c>
      <c r="T18" s="68"/>
      <c r="U18" s="69"/>
    </row>
    <row r="19" spans="1:21" s="10" customFormat="1" ht="9" customHeight="1" x14ac:dyDescent="0.3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97"/>
      <c r="Q19" s="97"/>
      <c r="R19" s="97"/>
    </row>
    <row r="20" spans="1:21" s="10" customFormat="1" ht="18.75" x14ac:dyDescent="0.3">
      <c r="A20" s="222" t="s">
        <v>147</v>
      </c>
      <c r="B20" s="223"/>
      <c r="C20" s="224"/>
      <c r="D20" s="225" t="s">
        <v>12</v>
      </c>
      <c r="F20" s="139"/>
      <c r="G20" s="140"/>
      <c r="H20" s="140"/>
      <c r="I20" s="140"/>
      <c r="J20" s="140" t="s">
        <v>11</v>
      </c>
      <c r="K20" s="140"/>
      <c r="L20" s="140"/>
      <c r="M20" s="140"/>
      <c r="N20" s="141"/>
      <c r="O20" s="34"/>
      <c r="P20" s="211" t="s">
        <v>188</v>
      </c>
      <c r="Q20" s="211" t="s">
        <v>189</v>
      </c>
      <c r="R20" s="211" t="s">
        <v>88</v>
      </c>
      <c r="T20" s="62" t="s">
        <v>45</v>
      </c>
      <c r="U20" s="63" t="s">
        <v>1</v>
      </c>
    </row>
    <row r="21" spans="1:21" s="10" customFormat="1" ht="18.75" x14ac:dyDescent="0.3">
      <c r="A21" s="226" t="s">
        <v>148</v>
      </c>
      <c r="B21" s="227"/>
      <c r="C21" s="224"/>
      <c r="D21" s="228" t="s">
        <v>13</v>
      </c>
      <c r="F21" s="93" t="s">
        <v>187</v>
      </c>
      <c r="G21" s="72" t="s">
        <v>80</v>
      </c>
      <c r="H21" s="72" t="s">
        <v>81</v>
      </c>
      <c r="I21" s="72" t="s">
        <v>82</v>
      </c>
      <c r="J21" s="72" t="s">
        <v>83</v>
      </c>
      <c r="K21" s="72" t="s">
        <v>84</v>
      </c>
      <c r="L21" s="72" t="s">
        <v>85</v>
      </c>
      <c r="M21" s="72">
        <v>7</v>
      </c>
      <c r="N21" s="72" t="s">
        <v>86</v>
      </c>
      <c r="O21" s="34"/>
      <c r="P21" s="266" t="s">
        <v>45</v>
      </c>
      <c r="Q21" s="266" t="s">
        <v>45</v>
      </c>
      <c r="R21" s="266" t="s">
        <v>45</v>
      </c>
      <c r="T21" s="68"/>
      <c r="U21" s="69"/>
    </row>
    <row r="22" spans="1:21" ht="9" customHeight="1" x14ac:dyDescent="0.25">
      <c r="A22" s="229"/>
      <c r="B22" s="230"/>
      <c r="C22" s="231"/>
      <c r="D22" s="232"/>
      <c r="E22" s="2"/>
      <c r="O22" s="267"/>
      <c r="P22" s="77"/>
      <c r="Q22" s="77"/>
      <c r="R22" s="77"/>
      <c r="S22" s="2"/>
    </row>
    <row r="23" spans="1:21" x14ac:dyDescent="0.25">
      <c r="A23" s="233" t="s">
        <v>667</v>
      </c>
      <c r="B23" s="234" t="s">
        <v>668</v>
      </c>
      <c r="C23" s="231"/>
      <c r="D23" s="363">
        <v>32</v>
      </c>
      <c r="E23" s="2"/>
      <c r="F23" s="164"/>
      <c r="G23" s="80"/>
      <c r="H23" s="80"/>
      <c r="I23" s="80"/>
      <c r="J23" s="80"/>
      <c r="K23" s="80"/>
      <c r="L23" s="80"/>
      <c r="M23" s="80"/>
      <c r="N23" s="80"/>
      <c r="O23" s="267"/>
      <c r="P23" s="80"/>
      <c r="Q23" s="80"/>
      <c r="R23" s="80"/>
      <c r="S23" s="2"/>
      <c r="T23" s="81">
        <f t="shared" ref="T23:T33" si="0">SUM(F23:N23)</f>
        <v>0</v>
      </c>
      <c r="U23" s="79">
        <f t="shared" ref="U23:U33" si="1">(T23*D23)+(P23*$D$265)+(Q23*$D$261)+(R23*$D$262)</f>
        <v>0</v>
      </c>
    </row>
    <row r="24" spans="1:21" x14ac:dyDescent="0.25">
      <c r="A24" s="233" t="s">
        <v>669</v>
      </c>
      <c r="B24" s="234" t="s">
        <v>670</v>
      </c>
      <c r="C24" s="231"/>
      <c r="D24" s="363">
        <v>35</v>
      </c>
      <c r="E24" s="2"/>
      <c r="F24" s="114"/>
      <c r="G24" s="80"/>
      <c r="H24" s="80"/>
      <c r="I24" s="80"/>
      <c r="J24" s="80"/>
      <c r="K24" s="80"/>
      <c r="L24" s="80"/>
      <c r="M24" s="80"/>
      <c r="N24" s="80"/>
      <c r="O24" s="267"/>
      <c r="P24" s="80"/>
      <c r="Q24" s="80"/>
      <c r="R24" s="80"/>
      <c r="S24" s="2"/>
      <c r="T24" s="81">
        <f t="shared" ref="T24:T29" si="2">SUM(F24:N24)</f>
        <v>0</v>
      </c>
      <c r="U24" s="79">
        <f t="shared" si="1"/>
        <v>0</v>
      </c>
    </row>
    <row r="25" spans="1:21" x14ac:dyDescent="0.25">
      <c r="A25" s="233" t="s">
        <v>671</v>
      </c>
      <c r="B25" s="234" t="s">
        <v>672</v>
      </c>
      <c r="C25" s="231"/>
      <c r="D25" s="363">
        <v>36</v>
      </c>
      <c r="E25" s="2"/>
      <c r="F25" s="114"/>
      <c r="G25" s="80"/>
      <c r="H25" s="80"/>
      <c r="I25" s="80"/>
      <c r="J25" s="80"/>
      <c r="K25" s="80"/>
      <c r="L25" s="80"/>
      <c r="M25" s="80"/>
      <c r="N25" s="80"/>
      <c r="O25" s="267"/>
      <c r="P25" s="80"/>
      <c r="Q25" s="80"/>
      <c r="R25" s="80"/>
      <c r="S25" s="2"/>
      <c r="T25" s="81">
        <f t="shared" si="2"/>
        <v>0</v>
      </c>
      <c r="U25" s="79">
        <f t="shared" si="1"/>
        <v>0</v>
      </c>
    </row>
    <row r="26" spans="1:21" x14ac:dyDescent="0.25">
      <c r="A26" s="233" t="s">
        <v>68</v>
      </c>
      <c r="B26" s="234" t="s">
        <v>399</v>
      </c>
      <c r="C26" s="231"/>
      <c r="D26" s="363">
        <v>35</v>
      </c>
      <c r="E26" s="2"/>
      <c r="F26" s="114"/>
      <c r="G26" s="80"/>
      <c r="H26" s="80"/>
      <c r="I26" s="80"/>
      <c r="J26" s="80"/>
      <c r="K26" s="80"/>
      <c r="L26" s="80"/>
      <c r="M26" s="80"/>
      <c r="N26" s="80"/>
      <c r="O26" s="267"/>
      <c r="P26" s="80"/>
      <c r="Q26" s="80"/>
      <c r="R26" s="80"/>
      <c r="S26" s="2"/>
      <c r="T26" s="81">
        <f t="shared" si="2"/>
        <v>0</v>
      </c>
      <c r="U26" s="79">
        <f t="shared" si="1"/>
        <v>0</v>
      </c>
    </row>
    <row r="27" spans="1:21" x14ac:dyDescent="0.25">
      <c r="A27" s="233" t="s">
        <v>69</v>
      </c>
      <c r="B27" s="234" t="s">
        <v>495</v>
      </c>
      <c r="C27" s="231"/>
      <c r="D27" s="363">
        <v>38</v>
      </c>
      <c r="E27" s="2"/>
      <c r="F27" s="114"/>
      <c r="G27" s="80"/>
      <c r="H27" s="80"/>
      <c r="I27" s="80"/>
      <c r="J27" s="80"/>
      <c r="K27" s="80"/>
      <c r="L27" s="80"/>
      <c r="M27" s="80"/>
      <c r="N27" s="80"/>
      <c r="O27" s="267"/>
      <c r="P27" s="80"/>
      <c r="Q27" s="80"/>
      <c r="R27" s="80"/>
      <c r="S27" s="2"/>
      <c r="T27" s="81">
        <f t="shared" si="2"/>
        <v>0</v>
      </c>
      <c r="U27" s="79">
        <f t="shared" si="1"/>
        <v>0</v>
      </c>
    </row>
    <row r="28" spans="1:21" x14ac:dyDescent="0.25">
      <c r="A28" s="233" t="s">
        <v>337</v>
      </c>
      <c r="B28" s="234" t="s">
        <v>673</v>
      </c>
      <c r="C28" s="231"/>
      <c r="D28" s="363">
        <v>45</v>
      </c>
      <c r="E28" s="2"/>
      <c r="F28" s="114"/>
      <c r="G28" s="80"/>
      <c r="H28" s="80"/>
      <c r="I28" s="80"/>
      <c r="J28" s="80"/>
      <c r="K28" s="80"/>
      <c r="L28" s="80"/>
      <c r="M28" s="80"/>
      <c r="N28" s="80"/>
      <c r="O28" s="267"/>
      <c r="P28" s="80"/>
      <c r="Q28" s="80"/>
      <c r="R28" s="80"/>
      <c r="S28" s="2"/>
      <c r="T28" s="81">
        <f t="shared" si="2"/>
        <v>0</v>
      </c>
      <c r="U28" s="79">
        <f t="shared" si="1"/>
        <v>0</v>
      </c>
    </row>
    <row r="29" spans="1:21" x14ac:dyDescent="0.25">
      <c r="A29" s="233" t="s">
        <v>674</v>
      </c>
      <c r="B29" s="234" t="s">
        <v>675</v>
      </c>
      <c r="C29" s="231"/>
      <c r="D29" s="363">
        <v>49</v>
      </c>
      <c r="E29" s="2"/>
      <c r="F29" s="114"/>
      <c r="G29" s="80"/>
      <c r="H29" s="80"/>
      <c r="I29" s="80"/>
      <c r="J29" s="80"/>
      <c r="K29" s="80"/>
      <c r="L29" s="80"/>
      <c r="M29" s="80"/>
      <c r="N29" s="80"/>
      <c r="O29" s="267"/>
      <c r="P29" s="80"/>
      <c r="Q29" s="80"/>
      <c r="R29" s="80"/>
      <c r="S29" s="2"/>
      <c r="T29" s="81">
        <f t="shared" si="2"/>
        <v>0</v>
      </c>
      <c r="U29" s="79">
        <f t="shared" si="1"/>
        <v>0</v>
      </c>
    </row>
    <row r="30" spans="1:21" x14ac:dyDescent="0.25">
      <c r="A30" s="233" t="s">
        <v>517</v>
      </c>
      <c r="B30" s="234" t="s">
        <v>518</v>
      </c>
      <c r="C30" s="231"/>
      <c r="D30" s="363">
        <v>52</v>
      </c>
      <c r="E30" s="2"/>
      <c r="F30" s="114"/>
      <c r="G30" s="80"/>
      <c r="H30" s="80"/>
      <c r="I30" s="80"/>
      <c r="J30" s="80"/>
      <c r="K30" s="80"/>
      <c r="L30" s="80"/>
      <c r="M30" s="80"/>
      <c r="N30" s="80"/>
      <c r="O30" s="267"/>
      <c r="P30" s="80"/>
      <c r="Q30" s="80"/>
      <c r="R30" s="80"/>
      <c r="S30" s="2"/>
      <c r="T30" s="81">
        <f t="shared" si="0"/>
        <v>0</v>
      </c>
      <c r="U30" s="79">
        <f t="shared" si="1"/>
        <v>0</v>
      </c>
    </row>
    <row r="31" spans="1:21" x14ac:dyDescent="0.25">
      <c r="A31" s="233" t="s">
        <v>676</v>
      </c>
      <c r="B31" s="234" t="s">
        <v>677</v>
      </c>
      <c r="C31" s="231"/>
      <c r="D31" s="363">
        <v>56</v>
      </c>
      <c r="E31" s="2"/>
      <c r="F31" s="114"/>
      <c r="G31" s="80"/>
      <c r="H31" s="80"/>
      <c r="I31" s="80"/>
      <c r="J31" s="80"/>
      <c r="K31" s="80"/>
      <c r="L31" s="80"/>
      <c r="M31" s="80"/>
      <c r="N31" s="80"/>
      <c r="O31" s="267"/>
      <c r="P31" s="80"/>
      <c r="Q31" s="80"/>
      <c r="R31" s="80"/>
      <c r="S31" s="2"/>
      <c r="T31" s="81">
        <f t="shared" ref="T31:T32" si="3">SUM(F31:N31)</f>
        <v>0</v>
      </c>
      <c r="U31" s="79">
        <f t="shared" si="1"/>
        <v>0</v>
      </c>
    </row>
    <row r="32" spans="1:21" x14ac:dyDescent="0.25">
      <c r="A32" s="233" t="s">
        <v>519</v>
      </c>
      <c r="B32" s="234" t="s">
        <v>520</v>
      </c>
      <c r="C32" s="231"/>
      <c r="D32" s="363">
        <v>63</v>
      </c>
      <c r="E32" s="2"/>
      <c r="F32" s="114"/>
      <c r="G32" s="80"/>
      <c r="H32" s="80"/>
      <c r="I32" s="80"/>
      <c r="J32" s="80"/>
      <c r="K32" s="80"/>
      <c r="L32" s="80"/>
      <c r="M32" s="80"/>
      <c r="N32" s="80"/>
      <c r="O32" s="267"/>
      <c r="P32" s="80"/>
      <c r="Q32" s="80"/>
      <c r="R32" s="80"/>
      <c r="S32" s="2"/>
      <c r="T32" s="81">
        <f t="shared" si="3"/>
        <v>0</v>
      </c>
      <c r="U32" s="79">
        <f t="shared" si="1"/>
        <v>0</v>
      </c>
    </row>
    <row r="33" spans="1:21" x14ac:dyDescent="0.25">
      <c r="A33" s="233" t="s">
        <v>678</v>
      </c>
      <c r="B33" s="234" t="s">
        <v>679</v>
      </c>
      <c r="C33" s="231"/>
      <c r="D33" s="363">
        <v>66</v>
      </c>
      <c r="E33" s="2"/>
      <c r="F33" s="165"/>
      <c r="G33" s="80"/>
      <c r="H33" s="80"/>
      <c r="I33" s="80"/>
      <c r="J33" s="80"/>
      <c r="K33" s="80"/>
      <c r="L33" s="80"/>
      <c r="M33" s="80"/>
      <c r="N33" s="80"/>
      <c r="O33" s="267"/>
      <c r="P33" s="80"/>
      <c r="Q33" s="80"/>
      <c r="R33" s="80"/>
      <c r="S33" s="2"/>
      <c r="T33" s="81">
        <f t="shared" si="0"/>
        <v>0</v>
      </c>
      <c r="U33" s="79">
        <f t="shared" si="1"/>
        <v>0</v>
      </c>
    </row>
    <row r="34" spans="1:21" ht="9" customHeight="1" x14ac:dyDescent="0.25">
      <c r="A34" s="229"/>
      <c r="B34" s="230"/>
      <c r="C34" s="231"/>
      <c r="D34" s="364"/>
      <c r="E34" s="2"/>
      <c r="F34" s="84"/>
      <c r="G34" s="84"/>
      <c r="H34" s="84"/>
      <c r="I34" s="84"/>
      <c r="J34" s="84"/>
      <c r="K34" s="84"/>
      <c r="L34" s="84"/>
      <c r="M34" s="84"/>
      <c r="N34" s="84"/>
      <c r="O34" s="267"/>
      <c r="P34" s="268"/>
      <c r="Q34" s="268"/>
      <c r="R34" s="268"/>
      <c r="S34" s="2"/>
      <c r="T34" s="85"/>
      <c r="U34" s="83"/>
    </row>
    <row r="35" spans="1:21" s="10" customFormat="1" ht="18.75" x14ac:dyDescent="0.3">
      <c r="A35" s="237" t="s">
        <v>149</v>
      </c>
      <c r="B35" s="238"/>
      <c r="C35" s="239"/>
      <c r="D35" s="365" t="s">
        <v>12</v>
      </c>
      <c r="E35" s="87"/>
      <c r="F35" s="93" t="s">
        <v>187</v>
      </c>
      <c r="G35" s="72" t="s">
        <v>80</v>
      </c>
      <c r="H35" s="72" t="s">
        <v>81</v>
      </c>
      <c r="I35" s="72" t="s">
        <v>82</v>
      </c>
      <c r="J35" s="72" t="s">
        <v>83</v>
      </c>
      <c r="K35" s="72" t="s">
        <v>84</v>
      </c>
      <c r="L35" s="72" t="s">
        <v>85</v>
      </c>
      <c r="M35" s="72">
        <v>7</v>
      </c>
      <c r="N35" s="72" t="s">
        <v>86</v>
      </c>
      <c r="O35" s="269"/>
      <c r="P35" s="266" t="s">
        <v>45</v>
      </c>
      <c r="Q35" s="217" t="s">
        <v>45</v>
      </c>
      <c r="R35" s="266" t="s">
        <v>45</v>
      </c>
      <c r="S35" s="87"/>
      <c r="T35" s="88" t="s">
        <v>45</v>
      </c>
      <c r="U35" s="89" t="s">
        <v>1</v>
      </c>
    </row>
    <row r="36" spans="1:21" ht="9" customHeight="1" x14ac:dyDescent="0.25">
      <c r="A36" s="229"/>
      <c r="B36" s="230"/>
      <c r="C36" s="231"/>
      <c r="D36" s="364"/>
      <c r="E36" s="2"/>
      <c r="F36" s="84"/>
      <c r="G36" s="84"/>
      <c r="H36" s="84"/>
      <c r="I36" s="84"/>
      <c r="J36" s="84"/>
      <c r="K36" s="84"/>
      <c r="L36" s="84"/>
      <c r="M36" s="84"/>
      <c r="N36" s="84"/>
      <c r="O36" s="267"/>
      <c r="P36" s="84"/>
      <c r="Q36" s="84"/>
      <c r="R36" s="84"/>
      <c r="S36" s="2"/>
      <c r="T36" s="85"/>
      <c r="U36" s="83"/>
    </row>
    <row r="37" spans="1:21" x14ac:dyDescent="0.25">
      <c r="A37" s="233" t="s">
        <v>150</v>
      </c>
      <c r="B37" s="234" t="s">
        <v>151</v>
      </c>
      <c r="C37" s="231"/>
      <c r="D37" s="363">
        <v>39</v>
      </c>
      <c r="E37" s="2"/>
      <c r="F37" s="164"/>
      <c r="G37" s="80"/>
      <c r="H37" s="80"/>
      <c r="I37" s="80"/>
      <c r="J37" s="80"/>
      <c r="K37" s="80"/>
      <c r="L37" s="80"/>
      <c r="M37" s="80"/>
      <c r="N37" s="80"/>
      <c r="O37" s="267"/>
      <c r="P37" s="80"/>
      <c r="Q37" s="80"/>
      <c r="R37" s="80"/>
      <c r="S37" s="2"/>
      <c r="T37" s="81">
        <f>SUM(F37:N37)</f>
        <v>0</v>
      </c>
      <c r="U37" s="79">
        <f t="shared" ref="U37:U46" si="4">(T37*D37)+(P37*$D$265)+(Q37*$D$261)+(R37*$D$262)</f>
        <v>0</v>
      </c>
    </row>
    <row r="38" spans="1:21" x14ac:dyDescent="0.25">
      <c r="A38" s="233" t="s">
        <v>338</v>
      </c>
      <c r="B38" s="234" t="s">
        <v>680</v>
      </c>
      <c r="C38" s="231"/>
      <c r="D38" s="363">
        <v>49</v>
      </c>
      <c r="E38" s="2"/>
      <c r="F38" s="114"/>
      <c r="G38" s="80"/>
      <c r="H38" s="80"/>
      <c r="I38" s="80"/>
      <c r="J38" s="80"/>
      <c r="K38" s="80"/>
      <c r="L38" s="80"/>
      <c r="M38" s="80"/>
      <c r="N38" s="80"/>
      <c r="O38" s="267"/>
      <c r="P38" s="80"/>
      <c r="Q38" s="80"/>
      <c r="R38" s="80"/>
      <c r="S38" s="2"/>
      <c r="T38" s="81">
        <f t="shared" ref="T38:T47" si="5">SUM(F38:N38)</f>
        <v>0</v>
      </c>
      <c r="U38" s="79">
        <f t="shared" si="4"/>
        <v>0</v>
      </c>
    </row>
    <row r="39" spans="1:21" x14ac:dyDescent="0.25">
      <c r="A39" s="233" t="s">
        <v>70</v>
      </c>
      <c r="B39" s="234" t="s">
        <v>400</v>
      </c>
      <c r="C39" s="231"/>
      <c r="D39" s="363">
        <v>42</v>
      </c>
      <c r="E39" s="2"/>
      <c r="F39" s="114"/>
      <c r="G39" s="80"/>
      <c r="H39" s="80"/>
      <c r="I39" s="80"/>
      <c r="J39" s="80"/>
      <c r="K39" s="80"/>
      <c r="L39" s="80"/>
      <c r="M39" s="80"/>
      <c r="N39" s="80"/>
      <c r="O39" s="267"/>
      <c r="P39" s="80"/>
      <c r="Q39" s="80"/>
      <c r="R39" s="80"/>
      <c r="S39" s="2"/>
      <c r="T39" s="81">
        <f t="shared" si="5"/>
        <v>0</v>
      </c>
      <c r="U39" s="79">
        <f t="shared" si="4"/>
        <v>0</v>
      </c>
    </row>
    <row r="40" spans="1:21" x14ac:dyDescent="0.25">
      <c r="A40" s="233" t="s">
        <v>339</v>
      </c>
      <c r="B40" s="234" t="s">
        <v>401</v>
      </c>
      <c r="C40" s="231"/>
      <c r="D40" s="363">
        <v>52</v>
      </c>
      <c r="E40" s="2"/>
      <c r="F40" s="114"/>
      <c r="G40" s="80"/>
      <c r="H40" s="80"/>
      <c r="I40" s="80"/>
      <c r="J40" s="80"/>
      <c r="K40" s="80"/>
      <c r="L40" s="80"/>
      <c r="M40" s="80"/>
      <c r="N40" s="80"/>
      <c r="O40" s="267"/>
      <c r="P40" s="80"/>
      <c r="Q40" s="80"/>
      <c r="R40" s="80"/>
      <c r="S40" s="2"/>
      <c r="T40" s="81">
        <f t="shared" si="5"/>
        <v>0</v>
      </c>
      <c r="U40" s="79">
        <f t="shared" si="4"/>
        <v>0</v>
      </c>
    </row>
    <row r="41" spans="1:21" x14ac:dyDescent="0.25">
      <c r="A41" s="233" t="s">
        <v>681</v>
      </c>
      <c r="B41" s="234" t="s">
        <v>682</v>
      </c>
      <c r="C41" s="231"/>
      <c r="D41" s="363">
        <v>45</v>
      </c>
      <c r="E41" s="2"/>
      <c r="F41" s="114"/>
      <c r="G41" s="80"/>
      <c r="H41" s="80"/>
      <c r="I41" s="80"/>
      <c r="J41" s="80"/>
      <c r="K41" s="80"/>
      <c r="L41" s="80"/>
      <c r="M41" s="80"/>
      <c r="N41" s="80"/>
      <c r="O41" s="267"/>
      <c r="P41" s="80"/>
      <c r="Q41" s="80"/>
      <c r="R41" s="80"/>
      <c r="S41" s="2"/>
      <c r="T41" s="81">
        <f t="shared" si="5"/>
        <v>0</v>
      </c>
      <c r="U41" s="79">
        <f t="shared" si="4"/>
        <v>0</v>
      </c>
    </row>
    <row r="42" spans="1:21" x14ac:dyDescent="0.25">
      <c r="A42" s="233" t="s">
        <v>521</v>
      </c>
      <c r="B42" s="234" t="s">
        <v>683</v>
      </c>
      <c r="C42" s="231"/>
      <c r="D42" s="363">
        <v>57</v>
      </c>
      <c r="E42" s="2"/>
      <c r="F42" s="114"/>
      <c r="G42" s="80"/>
      <c r="H42" s="80"/>
      <c r="I42" s="80"/>
      <c r="J42" s="80"/>
      <c r="K42" s="80"/>
      <c r="L42" s="80"/>
      <c r="M42" s="80"/>
      <c r="N42" s="80"/>
      <c r="O42" s="267"/>
      <c r="P42" s="80"/>
      <c r="Q42" s="80"/>
      <c r="R42" s="80"/>
      <c r="S42" s="2"/>
      <c r="T42" s="81">
        <f t="shared" si="5"/>
        <v>0</v>
      </c>
      <c r="U42" s="79">
        <f t="shared" si="4"/>
        <v>0</v>
      </c>
    </row>
    <row r="43" spans="1:21" x14ac:dyDescent="0.25">
      <c r="A43" s="233" t="s">
        <v>522</v>
      </c>
      <c r="B43" s="234" t="s">
        <v>684</v>
      </c>
      <c r="C43" s="231"/>
      <c r="D43" s="363">
        <v>67</v>
      </c>
      <c r="E43" s="2"/>
      <c r="F43" s="114"/>
      <c r="G43" s="80"/>
      <c r="H43" s="80"/>
      <c r="I43" s="80"/>
      <c r="J43" s="80"/>
      <c r="K43" s="80"/>
      <c r="L43" s="80"/>
      <c r="M43" s="80"/>
      <c r="N43" s="80"/>
      <c r="O43" s="267"/>
      <c r="P43" s="80"/>
      <c r="Q43" s="80"/>
      <c r="R43" s="80"/>
      <c r="S43" s="2"/>
      <c r="T43" s="81">
        <f t="shared" si="5"/>
        <v>0</v>
      </c>
      <c r="U43" s="79">
        <f t="shared" si="4"/>
        <v>0</v>
      </c>
    </row>
    <row r="44" spans="1:21" x14ac:dyDescent="0.25">
      <c r="A44" s="233" t="s">
        <v>71</v>
      </c>
      <c r="B44" s="234" t="s">
        <v>685</v>
      </c>
      <c r="C44" s="231"/>
      <c r="D44" s="363">
        <v>54</v>
      </c>
      <c r="E44" s="2"/>
      <c r="F44" s="114"/>
      <c r="G44" s="80"/>
      <c r="H44" s="80"/>
      <c r="I44" s="80"/>
      <c r="J44" s="80"/>
      <c r="K44" s="80"/>
      <c r="L44" s="80"/>
      <c r="M44" s="80"/>
      <c r="N44" s="80"/>
      <c r="O44" s="267"/>
      <c r="P44" s="80"/>
      <c r="Q44" s="80"/>
      <c r="R44" s="80"/>
      <c r="S44" s="2"/>
      <c r="T44" s="81">
        <f t="shared" si="5"/>
        <v>0</v>
      </c>
      <c r="U44" s="79">
        <f t="shared" si="4"/>
        <v>0</v>
      </c>
    </row>
    <row r="45" spans="1:21" x14ac:dyDescent="0.25">
      <c r="A45" s="233" t="s">
        <v>686</v>
      </c>
      <c r="B45" s="234" t="s">
        <v>687</v>
      </c>
      <c r="C45" s="231"/>
      <c r="D45" s="363">
        <v>65</v>
      </c>
      <c r="E45" s="2"/>
      <c r="F45" s="114"/>
      <c r="G45" s="80"/>
      <c r="H45" s="80"/>
      <c r="I45" s="80"/>
      <c r="J45" s="80"/>
      <c r="K45" s="80"/>
      <c r="L45" s="80"/>
      <c r="M45" s="80"/>
      <c r="N45" s="80"/>
      <c r="O45" s="267"/>
      <c r="P45" s="80"/>
      <c r="Q45" s="80"/>
      <c r="R45" s="80"/>
      <c r="S45" s="2"/>
      <c r="T45" s="81">
        <f t="shared" si="5"/>
        <v>0</v>
      </c>
      <c r="U45" s="79">
        <f t="shared" si="4"/>
        <v>0</v>
      </c>
    </row>
    <row r="46" spans="1:21" x14ac:dyDescent="0.25">
      <c r="A46" s="233" t="s">
        <v>340</v>
      </c>
      <c r="B46" s="234" t="s">
        <v>402</v>
      </c>
      <c r="C46" s="231"/>
      <c r="D46" s="363">
        <v>72</v>
      </c>
      <c r="E46" s="2"/>
      <c r="F46" s="114"/>
      <c r="G46" s="80"/>
      <c r="H46" s="80"/>
      <c r="I46" s="80"/>
      <c r="J46" s="80"/>
      <c r="K46" s="80"/>
      <c r="L46" s="80"/>
      <c r="M46" s="80"/>
      <c r="N46" s="80"/>
      <c r="O46" s="267"/>
      <c r="P46" s="80"/>
      <c r="Q46" s="80"/>
      <c r="R46" s="80"/>
      <c r="S46" s="2"/>
      <c r="T46" s="81">
        <f t="shared" si="5"/>
        <v>0</v>
      </c>
      <c r="U46" s="79">
        <f t="shared" si="4"/>
        <v>0</v>
      </c>
    </row>
    <row r="47" spans="1:21" x14ac:dyDescent="0.25">
      <c r="A47" s="233" t="s">
        <v>152</v>
      </c>
      <c r="B47" s="234" t="s">
        <v>489</v>
      </c>
      <c r="C47" s="231"/>
      <c r="D47" s="363">
        <v>98</v>
      </c>
      <c r="E47" s="2"/>
      <c r="F47" s="114"/>
      <c r="G47" s="80"/>
      <c r="H47" s="80"/>
      <c r="I47" s="80"/>
      <c r="J47" s="80"/>
      <c r="K47" s="80"/>
      <c r="L47" s="80"/>
      <c r="M47" s="80"/>
      <c r="N47" s="80"/>
      <c r="O47" s="267"/>
      <c r="P47" s="80"/>
      <c r="Q47" s="80"/>
      <c r="R47" s="177"/>
      <c r="S47" s="2"/>
      <c r="T47" s="81">
        <f t="shared" si="5"/>
        <v>0</v>
      </c>
      <c r="U47" s="79">
        <f>(T47*D47)+(P47*$D$265)+(Q47*$D$261)</f>
        <v>0</v>
      </c>
    </row>
    <row r="48" spans="1:21" x14ac:dyDescent="0.25">
      <c r="A48" s="233" t="s">
        <v>341</v>
      </c>
      <c r="B48" s="234" t="s">
        <v>403</v>
      </c>
      <c r="C48" s="231"/>
      <c r="D48" s="363">
        <v>80</v>
      </c>
      <c r="E48" s="2"/>
      <c r="F48" s="165"/>
      <c r="G48" s="80"/>
      <c r="H48" s="80"/>
      <c r="I48" s="80"/>
      <c r="J48" s="80"/>
      <c r="K48" s="80"/>
      <c r="L48" s="80"/>
      <c r="M48" s="80"/>
      <c r="N48" s="80"/>
      <c r="O48" s="267"/>
      <c r="P48" s="80"/>
      <c r="Q48" s="80"/>
      <c r="R48" s="80"/>
      <c r="S48" s="2"/>
      <c r="T48" s="81">
        <f>SUM(F48:N48)</f>
        <v>0</v>
      </c>
      <c r="U48" s="79">
        <f>(T48*D48)+(P48*$D$265)+(Q48*$D$261)+(R48*$D$262)</f>
        <v>0</v>
      </c>
    </row>
    <row r="49" spans="1:21" ht="9" customHeight="1" x14ac:dyDescent="0.25">
      <c r="A49" s="229"/>
      <c r="B49" s="230"/>
      <c r="C49" s="231"/>
      <c r="D49" s="364"/>
      <c r="E49" s="2"/>
      <c r="F49" s="84"/>
      <c r="G49" s="84"/>
      <c r="H49" s="84"/>
      <c r="I49" s="84"/>
      <c r="J49" s="84"/>
      <c r="K49" s="84"/>
      <c r="L49" s="84"/>
      <c r="N49" s="84"/>
      <c r="O49" s="267"/>
      <c r="P49" s="267"/>
      <c r="Q49" s="268"/>
      <c r="R49" s="268"/>
      <c r="S49" s="2"/>
      <c r="T49" s="85"/>
      <c r="U49" s="83"/>
    </row>
    <row r="50" spans="1:21" ht="18.75" x14ac:dyDescent="0.3">
      <c r="A50" s="226" t="s">
        <v>490</v>
      </c>
      <c r="B50" s="238"/>
      <c r="C50" s="231"/>
      <c r="D50" s="365" t="s">
        <v>12</v>
      </c>
      <c r="E50" s="2"/>
      <c r="F50" s="93" t="s">
        <v>187</v>
      </c>
      <c r="G50" s="72" t="s">
        <v>80</v>
      </c>
      <c r="H50" s="72" t="s">
        <v>81</v>
      </c>
      <c r="I50" s="72" t="s">
        <v>82</v>
      </c>
      <c r="J50" s="72" t="s">
        <v>83</v>
      </c>
      <c r="K50" s="72" t="s">
        <v>84</v>
      </c>
      <c r="L50" s="72" t="s">
        <v>85</v>
      </c>
      <c r="M50" s="72">
        <v>7</v>
      </c>
      <c r="N50" s="72" t="s">
        <v>86</v>
      </c>
      <c r="O50" s="267"/>
      <c r="P50" s="266" t="s">
        <v>45</v>
      </c>
      <c r="Q50" s="217" t="s">
        <v>45</v>
      </c>
      <c r="R50" s="217" t="s">
        <v>45</v>
      </c>
      <c r="S50" s="2"/>
      <c r="T50" s="88" t="s">
        <v>45</v>
      </c>
      <c r="U50" s="89" t="s">
        <v>1</v>
      </c>
    </row>
    <row r="51" spans="1:21" ht="9" customHeight="1" x14ac:dyDescent="0.25">
      <c r="A51" s="229"/>
      <c r="B51" s="230"/>
      <c r="C51" s="231"/>
      <c r="D51" s="364"/>
      <c r="E51" s="2"/>
      <c r="F51" s="84"/>
      <c r="G51" s="84"/>
      <c r="H51" s="84"/>
      <c r="I51" s="84"/>
      <c r="J51" s="84"/>
      <c r="K51" s="84"/>
      <c r="L51" s="84"/>
      <c r="N51" s="84"/>
      <c r="O51" s="267"/>
      <c r="P51" s="267"/>
      <c r="Q51" s="268"/>
      <c r="R51" s="268"/>
      <c r="S51" s="2"/>
      <c r="T51" s="85"/>
      <c r="U51" s="83"/>
    </row>
    <row r="52" spans="1:21" x14ac:dyDescent="0.25">
      <c r="A52" s="233" t="s">
        <v>343</v>
      </c>
      <c r="B52" s="234" t="s">
        <v>404</v>
      </c>
      <c r="C52" s="231"/>
      <c r="D52" s="363">
        <v>31</v>
      </c>
      <c r="E52" s="2"/>
      <c r="F52" s="164"/>
      <c r="G52" s="115"/>
      <c r="H52" s="80"/>
      <c r="I52" s="80"/>
      <c r="J52" s="80"/>
      <c r="K52" s="80"/>
      <c r="L52" s="80"/>
      <c r="M52" s="80"/>
      <c r="N52" s="80"/>
      <c r="O52" s="267"/>
      <c r="P52" s="80"/>
      <c r="Q52" s="80"/>
      <c r="R52" s="80"/>
      <c r="S52" s="2"/>
      <c r="T52" s="81">
        <f>SUM(F52:N52)</f>
        <v>0</v>
      </c>
      <c r="U52" s="79">
        <f>(T52*D52)+(P52*$D$265)+(Q52*$D$261)+(R52*$D$262)</f>
        <v>0</v>
      </c>
    </row>
    <row r="53" spans="1:21" ht="9" customHeight="1" x14ac:dyDescent="0.25">
      <c r="A53" s="229"/>
      <c r="B53" s="230"/>
      <c r="C53" s="231"/>
      <c r="D53" s="364"/>
      <c r="E53" s="2"/>
      <c r="F53" s="84"/>
      <c r="G53" s="84"/>
      <c r="H53" s="84"/>
      <c r="I53" s="84"/>
      <c r="J53" s="84"/>
      <c r="K53" s="84"/>
      <c r="L53" s="84"/>
      <c r="M53" s="84"/>
      <c r="N53" s="84"/>
      <c r="O53" s="267"/>
      <c r="P53" s="84"/>
      <c r="Q53" s="84"/>
      <c r="R53" s="84"/>
      <c r="S53" s="2"/>
      <c r="T53" s="85"/>
      <c r="U53" s="83"/>
    </row>
    <row r="54" spans="1:21" s="10" customFormat="1" ht="18.75" x14ac:dyDescent="0.3">
      <c r="A54" s="226" t="s">
        <v>342</v>
      </c>
      <c r="B54" s="238"/>
      <c r="C54" s="239"/>
      <c r="D54" s="365" t="s">
        <v>12</v>
      </c>
      <c r="E54" s="87"/>
      <c r="F54" s="93" t="s">
        <v>187</v>
      </c>
      <c r="G54" s="72" t="s">
        <v>80</v>
      </c>
      <c r="H54" s="72" t="s">
        <v>81</v>
      </c>
      <c r="I54" s="72" t="s">
        <v>82</v>
      </c>
      <c r="J54" s="72" t="s">
        <v>83</v>
      </c>
      <c r="K54" s="72" t="s">
        <v>84</v>
      </c>
      <c r="L54" s="72" t="s">
        <v>85</v>
      </c>
      <c r="M54" s="72">
        <v>7</v>
      </c>
      <c r="N54" s="72" t="s">
        <v>86</v>
      </c>
      <c r="O54" s="269"/>
      <c r="P54" s="266" t="s">
        <v>45</v>
      </c>
      <c r="Q54" s="217" t="s">
        <v>45</v>
      </c>
      <c r="R54" s="266" t="s">
        <v>45</v>
      </c>
      <c r="S54" s="87"/>
      <c r="T54" s="88" t="s">
        <v>45</v>
      </c>
      <c r="U54" s="89" t="s">
        <v>1</v>
      </c>
    </row>
    <row r="55" spans="1:21" ht="9" customHeight="1" x14ac:dyDescent="0.25">
      <c r="A55" s="229"/>
      <c r="B55" s="230"/>
      <c r="C55" s="231"/>
      <c r="D55" s="364"/>
      <c r="E55" s="2"/>
      <c r="F55" s="84"/>
      <c r="G55" s="84"/>
      <c r="H55" s="84"/>
      <c r="I55" s="84"/>
      <c r="J55" s="84"/>
      <c r="K55" s="84"/>
      <c r="L55" s="84"/>
      <c r="M55" s="84"/>
      <c r="N55" s="84"/>
      <c r="O55" s="267"/>
      <c r="P55" s="267"/>
      <c r="Q55" s="267"/>
      <c r="R55" s="84"/>
      <c r="S55" s="2"/>
      <c r="T55" s="85"/>
      <c r="U55" s="83"/>
    </row>
    <row r="56" spans="1:21" x14ac:dyDescent="0.25">
      <c r="A56" s="233" t="s">
        <v>73</v>
      </c>
      <c r="B56" s="234" t="s">
        <v>405</v>
      </c>
      <c r="C56" s="231"/>
      <c r="D56" s="363">
        <v>51</v>
      </c>
      <c r="E56" s="2"/>
      <c r="F56" s="164"/>
      <c r="G56" s="80"/>
      <c r="H56" s="80"/>
      <c r="I56" s="80"/>
      <c r="J56" s="80"/>
      <c r="K56" s="80"/>
      <c r="L56" s="80"/>
      <c r="M56" s="80"/>
      <c r="N56" s="80"/>
      <c r="O56" s="267"/>
      <c r="P56" s="80"/>
      <c r="Q56" s="80"/>
      <c r="R56" s="164"/>
      <c r="S56" s="2"/>
      <c r="T56" s="81">
        <f t="shared" ref="T56" si="6">SUM(F56:N56)</f>
        <v>0</v>
      </c>
      <c r="U56" s="79">
        <f t="shared" ref="U56:U61" si="7">(T56*D56)+(P56*$D$265)+(Q56*$D$261)</f>
        <v>0</v>
      </c>
    </row>
    <row r="57" spans="1:21" x14ac:dyDescent="0.25">
      <c r="A57" s="233" t="s">
        <v>74</v>
      </c>
      <c r="B57" s="234" t="s">
        <v>406</v>
      </c>
      <c r="C57" s="231"/>
      <c r="D57" s="363">
        <v>47</v>
      </c>
      <c r="E57" s="2"/>
      <c r="F57" s="114"/>
      <c r="G57" s="80"/>
      <c r="H57" s="80"/>
      <c r="I57" s="80"/>
      <c r="J57" s="80"/>
      <c r="K57" s="80"/>
      <c r="L57" s="80"/>
      <c r="M57" s="80"/>
      <c r="N57" s="80"/>
      <c r="O57" s="267"/>
      <c r="P57" s="80"/>
      <c r="Q57" s="80"/>
      <c r="R57" s="114"/>
      <c r="S57" s="2"/>
      <c r="T57" s="81">
        <f t="shared" ref="T57:T61" si="8">SUM(F57:N57)</f>
        <v>0</v>
      </c>
      <c r="U57" s="79">
        <f t="shared" si="7"/>
        <v>0</v>
      </c>
    </row>
    <row r="58" spans="1:21" x14ac:dyDescent="0.25">
      <c r="A58" s="233" t="s">
        <v>72</v>
      </c>
      <c r="B58" s="234" t="s">
        <v>407</v>
      </c>
      <c r="C58" s="231"/>
      <c r="D58" s="363">
        <v>48</v>
      </c>
      <c r="E58" s="2"/>
      <c r="F58" s="114"/>
      <c r="G58" s="80"/>
      <c r="H58" s="80"/>
      <c r="I58" s="80"/>
      <c r="J58" s="80"/>
      <c r="K58" s="80"/>
      <c r="L58" s="80"/>
      <c r="M58" s="80"/>
      <c r="N58" s="80"/>
      <c r="O58" s="267"/>
      <c r="P58" s="80"/>
      <c r="Q58" s="80"/>
      <c r="R58" s="114"/>
      <c r="S58" s="2"/>
      <c r="T58" s="81">
        <f t="shared" si="8"/>
        <v>0</v>
      </c>
      <c r="U58" s="79">
        <f t="shared" si="7"/>
        <v>0</v>
      </c>
    </row>
    <row r="59" spans="1:21" x14ac:dyDescent="0.25">
      <c r="A59" s="233" t="s">
        <v>344</v>
      </c>
      <c r="B59" s="234" t="s">
        <v>408</v>
      </c>
      <c r="C59" s="231"/>
      <c r="D59" s="363">
        <v>49</v>
      </c>
      <c r="E59" s="2"/>
      <c r="F59" s="114"/>
      <c r="G59" s="80"/>
      <c r="H59" s="80"/>
      <c r="I59" s="80"/>
      <c r="J59" s="80"/>
      <c r="K59" s="80"/>
      <c r="L59" s="80"/>
      <c r="M59" s="80"/>
      <c r="N59" s="80"/>
      <c r="O59" s="267"/>
      <c r="P59" s="80"/>
      <c r="Q59" s="80"/>
      <c r="R59" s="114"/>
      <c r="S59" s="2"/>
      <c r="T59" s="81">
        <f t="shared" si="8"/>
        <v>0</v>
      </c>
      <c r="U59" s="79">
        <f t="shared" si="7"/>
        <v>0</v>
      </c>
    </row>
    <row r="60" spans="1:21" x14ac:dyDescent="0.25">
      <c r="A60" s="233" t="s">
        <v>75</v>
      </c>
      <c r="B60" s="234" t="s">
        <v>409</v>
      </c>
      <c r="C60" s="231"/>
      <c r="D60" s="363">
        <v>56</v>
      </c>
      <c r="E60" s="2"/>
      <c r="F60" s="114"/>
      <c r="G60" s="80"/>
      <c r="H60" s="80"/>
      <c r="I60" s="80"/>
      <c r="J60" s="80"/>
      <c r="K60" s="80"/>
      <c r="L60" s="80"/>
      <c r="M60" s="80"/>
      <c r="N60" s="80"/>
      <c r="O60" s="267"/>
      <c r="P60" s="80"/>
      <c r="Q60" s="80"/>
      <c r="R60" s="165"/>
      <c r="S60" s="2"/>
      <c r="T60" s="81">
        <f t="shared" si="8"/>
        <v>0</v>
      </c>
      <c r="U60" s="79">
        <f t="shared" si="7"/>
        <v>0</v>
      </c>
    </row>
    <row r="61" spans="1:21" x14ac:dyDescent="0.25">
      <c r="A61" s="233" t="s">
        <v>688</v>
      </c>
      <c r="B61" s="234" t="s">
        <v>722</v>
      </c>
      <c r="C61" s="231"/>
      <c r="D61" s="363">
        <v>57</v>
      </c>
      <c r="E61" s="2"/>
      <c r="F61" s="114"/>
      <c r="G61" s="80"/>
      <c r="H61" s="80"/>
      <c r="I61" s="80"/>
      <c r="J61" s="80"/>
      <c r="K61" s="80"/>
      <c r="L61" s="80"/>
      <c r="M61" s="80"/>
      <c r="N61" s="80"/>
      <c r="O61" s="267"/>
      <c r="P61" s="80"/>
      <c r="Q61" s="80"/>
      <c r="R61" s="80"/>
      <c r="S61" s="2"/>
      <c r="T61" s="81">
        <f t="shared" si="8"/>
        <v>0</v>
      </c>
      <c r="U61" s="79">
        <f t="shared" si="7"/>
        <v>0</v>
      </c>
    </row>
    <row r="62" spans="1:21" ht="9" customHeight="1" x14ac:dyDescent="0.25">
      <c r="A62" s="229"/>
      <c r="B62" s="230"/>
      <c r="C62" s="231"/>
      <c r="D62" s="364"/>
      <c r="E62" s="2"/>
      <c r="F62" s="84"/>
      <c r="G62" s="84"/>
      <c r="H62" s="84"/>
      <c r="I62" s="84"/>
      <c r="J62" s="84"/>
      <c r="K62" s="84"/>
      <c r="L62" s="84"/>
      <c r="N62" s="84"/>
      <c r="O62" s="267"/>
      <c r="P62" s="267"/>
      <c r="Q62" s="268"/>
      <c r="R62" s="268"/>
      <c r="S62" s="2"/>
      <c r="T62" s="85"/>
      <c r="U62" s="83"/>
    </row>
    <row r="63" spans="1:21" ht="18.75" x14ac:dyDescent="0.3">
      <c r="A63" s="222" t="s">
        <v>345</v>
      </c>
      <c r="B63" s="223"/>
      <c r="C63" s="231"/>
      <c r="D63" s="366" t="s">
        <v>12</v>
      </c>
      <c r="E63" s="87"/>
      <c r="F63" s="139"/>
      <c r="G63" s="140"/>
      <c r="H63" s="140"/>
      <c r="I63" s="140"/>
      <c r="J63" s="140" t="s">
        <v>487</v>
      </c>
      <c r="K63" s="140"/>
      <c r="L63" s="140"/>
      <c r="M63" s="140"/>
      <c r="N63" s="141"/>
      <c r="O63" s="267"/>
      <c r="P63" s="211" t="s">
        <v>188</v>
      </c>
      <c r="Q63" s="211" t="s">
        <v>189</v>
      </c>
      <c r="R63" s="211" t="s">
        <v>88</v>
      </c>
      <c r="S63" s="2"/>
      <c r="T63" s="62" t="s">
        <v>45</v>
      </c>
      <c r="U63" s="63" t="s">
        <v>1</v>
      </c>
    </row>
    <row r="64" spans="1:21" ht="18.75" x14ac:dyDescent="0.3">
      <c r="A64" s="226" t="s">
        <v>346</v>
      </c>
      <c r="B64" s="227"/>
      <c r="C64" s="231"/>
      <c r="D64" s="367" t="s">
        <v>12</v>
      </c>
      <c r="E64" s="87"/>
      <c r="F64" s="72" t="s">
        <v>187</v>
      </c>
      <c r="G64" s="72" t="s">
        <v>80</v>
      </c>
      <c r="H64" s="72" t="s">
        <v>81</v>
      </c>
      <c r="I64" s="72" t="s">
        <v>82</v>
      </c>
      <c r="J64" s="72" t="s">
        <v>83</v>
      </c>
      <c r="K64" s="72" t="s">
        <v>84</v>
      </c>
      <c r="L64" s="72" t="s">
        <v>85</v>
      </c>
      <c r="M64" s="72">
        <v>7</v>
      </c>
      <c r="N64" s="72" t="s">
        <v>86</v>
      </c>
      <c r="O64" s="267"/>
      <c r="P64" s="266" t="s">
        <v>45</v>
      </c>
      <c r="Q64" s="266" t="s">
        <v>45</v>
      </c>
      <c r="R64" s="177" t="s">
        <v>491</v>
      </c>
      <c r="S64" s="2"/>
      <c r="T64" s="68"/>
      <c r="U64" s="69"/>
    </row>
    <row r="65" spans="1:21" ht="9" customHeight="1" x14ac:dyDescent="0.25">
      <c r="A65" s="229"/>
      <c r="B65" s="230"/>
      <c r="C65" s="231"/>
      <c r="D65" s="364"/>
      <c r="E65" s="2"/>
      <c r="F65" s="84"/>
      <c r="G65" s="84"/>
      <c r="H65" s="84"/>
      <c r="I65" s="84"/>
      <c r="J65" s="84"/>
      <c r="K65" s="84"/>
      <c r="L65" s="84"/>
      <c r="N65" s="84"/>
      <c r="O65" s="267"/>
      <c r="P65" s="267"/>
      <c r="Q65" s="268"/>
      <c r="R65" s="268"/>
      <c r="S65" s="2"/>
      <c r="T65" s="85"/>
      <c r="U65" s="83"/>
    </row>
    <row r="66" spans="1:21" x14ac:dyDescent="0.25">
      <c r="A66" s="233" t="s">
        <v>347</v>
      </c>
      <c r="B66" s="234" t="s">
        <v>410</v>
      </c>
      <c r="C66" s="231"/>
      <c r="D66" s="363">
        <v>42</v>
      </c>
      <c r="E66" s="2"/>
      <c r="F66" s="164"/>
      <c r="G66" s="80"/>
      <c r="H66" s="80"/>
      <c r="I66" s="80"/>
      <c r="J66" s="80"/>
      <c r="K66" s="80"/>
      <c r="L66" s="80"/>
      <c r="M66" s="80"/>
      <c r="N66" s="80"/>
      <c r="O66" s="267"/>
      <c r="P66" s="80"/>
      <c r="Q66" s="80"/>
      <c r="R66" s="164"/>
      <c r="S66" s="2"/>
      <c r="T66" s="81">
        <f>SUM(F66:N66)</f>
        <v>0</v>
      </c>
      <c r="U66" s="79">
        <f t="shared" ref="U66:U71" si="9">(T66*D66)+(P66*$D$265)+(Q66*$D$261)</f>
        <v>0</v>
      </c>
    </row>
    <row r="67" spans="1:21" x14ac:dyDescent="0.25">
      <c r="A67" s="233" t="s">
        <v>348</v>
      </c>
      <c r="B67" s="234" t="s">
        <v>411</v>
      </c>
      <c r="C67" s="231"/>
      <c r="D67" s="363">
        <v>67</v>
      </c>
      <c r="E67" s="2"/>
      <c r="F67" s="114"/>
      <c r="G67" s="80"/>
      <c r="H67" s="80"/>
      <c r="I67" s="80"/>
      <c r="J67" s="80"/>
      <c r="K67" s="80"/>
      <c r="L67" s="80"/>
      <c r="M67" s="80"/>
      <c r="N67" s="80"/>
      <c r="O67" s="267"/>
      <c r="P67" s="80"/>
      <c r="Q67" s="80"/>
      <c r="R67" s="114"/>
      <c r="S67" s="2"/>
      <c r="T67" s="81">
        <f t="shared" ref="T67:T71" si="10">SUM(F67:N67)</f>
        <v>0</v>
      </c>
      <c r="U67" s="79">
        <f t="shared" si="9"/>
        <v>0</v>
      </c>
    </row>
    <row r="68" spans="1:21" x14ac:dyDescent="0.25">
      <c r="A68" s="233" t="s">
        <v>349</v>
      </c>
      <c r="B68" s="234" t="s">
        <v>412</v>
      </c>
      <c r="C68" s="231"/>
      <c r="D68" s="363">
        <v>85</v>
      </c>
      <c r="E68" s="2"/>
      <c r="F68" s="114"/>
      <c r="G68" s="80"/>
      <c r="H68" s="80"/>
      <c r="I68" s="80"/>
      <c r="J68" s="80"/>
      <c r="K68" s="80"/>
      <c r="L68" s="80"/>
      <c r="M68" s="80"/>
      <c r="N68" s="80"/>
      <c r="O68" s="267"/>
      <c r="P68" s="80"/>
      <c r="Q68" s="80"/>
      <c r="R68" s="114"/>
      <c r="S68" s="2"/>
      <c r="T68" s="81">
        <f t="shared" si="10"/>
        <v>0</v>
      </c>
      <c r="U68" s="79">
        <f t="shared" si="9"/>
        <v>0</v>
      </c>
    </row>
    <row r="69" spans="1:21" x14ac:dyDescent="0.25">
      <c r="A69" s="233" t="s">
        <v>350</v>
      </c>
      <c r="B69" s="234" t="s">
        <v>413</v>
      </c>
      <c r="C69" s="231"/>
      <c r="D69" s="363">
        <v>46</v>
      </c>
      <c r="E69" s="2"/>
      <c r="F69" s="114"/>
      <c r="G69" s="80"/>
      <c r="H69" s="80"/>
      <c r="I69" s="80"/>
      <c r="J69" s="80"/>
      <c r="K69" s="80"/>
      <c r="L69" s="80"/>
      <c r="M69" s="80"/>
      <c r="N69" s="80"/>
      <c r="O69" s="267"/>
      <c r="P69" s="80"/>
      <c r="Q69" s="80"/>
      <c r="R69" s="114"/>
      <c r="S69" s="2"/>
      <c r="T69" s="81">
        <f t="shared" si="10"/>
        <v>0</v>
      </c>
      <c r="U69" s="79">
        <f t="shared" si="9"/>
        <v>0</v>
      </c>
    </row>
    <row r="70" spans="1:21" x14ac:dyDescent="0.25">
      <c r="A70" s="233" t="s">
        <v>351</v>
      </c>
      <c r="B70" s="234" t="s">
        <v>414</v>
      </c>
      <c r="C70" s="231"/>
      <c r="D70" s="363">
        <v>64</v>
      </c>
      <c r="E70" s="2"/>
      <c r="F70" s="114"/>
      <c r="G70" s="80"/>
      <c r="H70" s="80"/>
      <c r="I70" s="80"/>
      <c r="J70" s="80"/>
      <c r="K70" s="80"/>
      <c r="L70" s="80"/>
      <c r="M70" s="80"/>
      <c r="N70" s="80"/>
      <c r="O70" s="267"/>
      <c r="P70" s="80"/>
      <c r="Q70" s="80"/>
      <c r="R70" s="114"/>
      <c r="S70" s="2"/>
      <c r="T70" s="81">
        <f t="shared" si="10"/>
        <v>0</v>
      </c>
      <c r="U70" s="79">
        <f t="shared" si="9"/>
        <v>0</v>
      </c>
    </row>
    <row r="71" spans="1:21" x14ac:dyDescent="0.25">
      <c r="A71" s="233" t="s">
        <v>352</v>
      </c>
      <c r="B71" s="234" t="s">
        <v>415</v>
      </c>
      <c r="C71" s="231"/>
      <c r="D71" s="363">
        <v>74</v>
      </c>
      <c r="E71" s="2"/>
      <c r="F71" s="165"/>
      <c r="G71" s="80"/>
      <c r="H71" s="80"/>
      <c r="I71" s="80"/>
      <c r="J71" s="80"/>
      <c r="K71" s="80"/>
      <c r="L71" s="80"/>
      <c r="M71" s="80"/>
      <c r="N71" s="80"/>
      <c r="O71" s="267"/>
      <c r="P71" s="80"/>
      <c r="Q71" s="80"/>
      <c r="R71" s="165"/>
      <c r="S71" s="2"/>
      <c r="T71" s="81">
        <f t="shared" si="10"/>
        <v>0</v>
      </c>
      <c r="U71" s="79">
        <f t="shared" si="9"/>
        <v>0</v>
      </c>
    </row>
    <row r="72" spans="1:21" ht="9" customHeight="1" x14ac:dyDescent="0.25">
      <c r="A72" s="229"/>
      <c r="B72" s="230"/>
      <c r="C72" s="231"/>
      <c r="D72" s="364"/>
      <c r="E72" s="2"/>
      <c r="F72" s="84"/>
      <c r="G72" s="84"/>
      <c r="H72" s="84"/>
      <c r="I72" s="84"/>
      <c r="J72" s="84"/>
      <c r="K72" s="84"/>
      <c r="L72" s="84"/>
      <c r="N72" s="84"/>
      <c r="O72" s="267"/>
      <c r="P72" s="267"/>
      <c r="Q72" s="268"/>
      <c r="R72" s="268"/>
      <c r="S72" s="2"/>
      <c r="T72" s="85"/>
      <c r="U72" s="83"/>
    </row>
    <row r="73" spans="1:21" ht="18.75" x14ac:dyDescent="0.3">
      <c r="A73" s="226" t="s">
        <v>353</v>
      </c>
      <c r="B73" s="227"/>
      <c r="C73" s="231"/>
      <c r="D73" s="365" t="s">
        <v>12</v>
      </c>
      <c r="E73" s="87"/>
      <c r="F73" s="93" t="s">
        <v>187</v>
      </c>
      <c r="G73" s="72" t="s">
        <v>80</v>
      </c>
      <c r="H73" s="72" t="s">
        <v>81</v>
      </c>
      <c r="I73" s="72" t="s">
        <v>82</v>
      </c>
      <c r="J73" s="72" t="s">
        <v>83</v>
      </c>
      <c r="K73" s="72" t="s">
        <v>84</v>
      </c>
      <c r="L73" s="72" t="s">
        <v>85</v>
      </c>
      <c r="M73" s="72">
        <v>7</v>
      </c>
      <c r="N73" s="72" t="s">
        <v>86</v>
      </c>
      <c r="O73" s="267"/>
      <c r="P73" s="266" t="s">
        <v>45</v>
      </c>
      <c r="Q73" s="217" t="s">
        <v>45</v>
      </c>
      <c r="R73" s="266" t="s">
        <v>45</v>
      </c>
      <c r="S73" s="2"/>
      <c r="T73" s="88" t="s">
        <v>45</v>
      </c>
      <c r="U73" s="89" t="s">
        <v>1</v>
      </c>
    </row>
    <row r="74" spans="1:21" ht="9" customHeight="1" x14ac:dyDescent="0.25">
      <c r="A74" s="229"/>
      <c r="B74" s="230"/>
      <c r="C74" s="231"/>
      <c r="D74" s="364"/>
      <c r="E74" s="2"/>
      <c r="F74" s="84"/>
      <c r="G74" s="84"/>
      <c r="H74" s="84"/>
      <c r="I74" s="84"/>
      <c r="J74" s="84"/>
      <c r="K74" s="84"/>
      <c r="L74" s="84"/>
      <c r="N74" s="84"/>
      <c r="O74" s="267"/>
      <c r="P74" s="267"/>
      <c r="Q74" s="268"/>
      <c r="R74" s="268"/>
      <c r="S74" s="2"/>
      <c r="T74" s="85"/>
      <c r="U74" s="83"/>
    </row>
    <row r="75" spans="1:21" x14ac:dyDescent="0.25">
      <c r="A75" s="233" t="s">
        <v>354</v>
      </c>
      <c r="B75" s="234" t="s">
        <v>416</v>
      </c>
      <c r="C75" s="231"/>
      <c r="D75" s="363">
        <v>48</v>
      </c>
      <c r="E75" s="2"/>
      <c r="F75" s="164"/>
      <c r="G75" s="80"/>
      <c r="H75" s="80"/>
      <c r="I75" s="80"/>
      <c r="J75" s="80"/>
      <c r="K75" s="80"/>
      <c r="L75" s="80"/>
      <c r="M75" s="80"/>
      <c r="N75" s="80"/>
      <c r="O75" s="267"/>
      <c r="P75" s="80"/>
      <c r="Q75" s="80"/>
      <c r="R75" s="80"/>
      <c r="S75" s="2"/>
      <c r="T75" s="81">
        <f>SUM(F75:N75)</f>
        <v>0</v>
      </c>
      <c r="U75" s="79">
        <f>(T75*D75)+(P75*$D$265)+(Q75*$D$261)+(R75*$D$262)</f>
        <v>0</v>
      </c>
    </row>
    <row r="76" spans="1:21" x14ac:dyDescent="0.25">
      <c r="A76" s="233" t="s">
        <v>355</v>
      </c>
      <c r="B76" s="234" t="s">
        <v>417</v>
      </c>
      <c r="C76" s="231"/>
      <c r="D76" s="363">
        <v>58</v>
      </c>
      <c r="E76" s="2"/>
      <c r="F76" s="114"/>
      <c r="G76" s="80"/>
      <c r="H76" s="80"/>
      <c r="I76" s="80"/>
      <c r="J76" s="80"/>
      <c r="K76" s="80"/>
      <c r="L76" s="80"/>
      <c r="M76" s="80"/>
      <c r="N76" s="80"/>
      <c r="O76" s="267"/>
      <c r="P76" s="80"/>
      <c r="Q76" s="80"/>
      <c r="R76" s="80"/>
      <c r="S76" s="2"/>
      <c r="T76" s="81">
        <f t="shared" ref="T76" si="11">SUM(F76:N76)</f>
        <v>0</v>
      </c>
      <c r="U76" s="79">
        <f>(T76*D76)+(P76*$D$265)+(Q76*$D$261)+(R76*$D$262)</f>
        <v>0</v>
      </c>
    </row>
    <row r="77" spans="1:21" x14ac:dyDescent="0.25">
      <c r="A77" s="233" t="s">
        <v>356</v>
      </c>
      <c r="B77" s="234" t="s">
        <v>418</v>
      </c>
      <c r="C77" s="231"/>
      <c r="D77" s="363">
        <v>68</v>
      </c>
      <c r="E77" s="2"/>
      <c r="F77" s="114"/>
      <c r="G77" s="80"/>
      <c r="H77" s="80"/>
      <c r="I77" s="80"/>
      <c r="J77" s="80"/>
      <c r="K77" s="80"/>
      <c r="L77" s="80"/>
      <c r="M77" s="80"/>
      <c r="N77" s="80"/>
      <c r="O77" s="267"/>
      <c r="P77" s="80"/>
      <c r="Q77" s="80"/>
      <c r="R77" s="80"/>
      <c r="S77" s="2"/>
      <c r="T77" s="81">
        <f t="shared" ref="T77:T78" si="12">SUM(F77:N77)</f>
        <v>0</v>
      </c>
      <c r="U77" s="79">
        <f>(T77*D77)+(P77*$D$265)+(Q77*$D$261)+(R77*$D$262)</f>
        <v>0</v>
      </c>
    </row>
    <row r="78" spans="1:21" x14ac:dyDescent="0.25">
      <c r="A78" s="233" t="s">
        <v>357</v>
      </c>
      <c r="B78" s="234" t="s">
        <v>419</v>
      </c>
      <c r="C78" s="231"/>
      <c r="D78" s="363">
        <v>79</v>
      </c>
      <c r="E78" s="2"/>
      <c r="F78" s="165"/>
      <c r="G78" s="80"/>
      <c r="H78" s="80"/>
      <c r="I78" s="80"/>
      <c r="J78" s="80"/>
      <c r="K78" s="80"/>
      <c r="L78" s="80"/>
      <c r="M78" s="80"/>
      <c r="N78" s="80"/>
      <c r="O78" s="267"/>
      <c r="P78" s="80"/>
      <c r="Q78" s="80"/>
      <c r="R78" s="80"/>
      <c r="S78" s="2"/>
      <c r="T78" s="81">
        <f t="shared" si="12"/>
        <v>0</v>
      </c>
      <c r="U78" s="79">
        <f>(T78*D78)+(P78*$D$265)+(Q78*$D$261)+(R78*$D$262)</f>
        <v>0</v>
      </c>
    </row>
    <row r="79" spans="1:21" ht="9" customHeight="1" x14ac:dyDescent="0.25">
      <c r="A79" s="229"/>
      <c r="B79" s="230"/>
      <c r="C79" s="231"/>
      <c r="D79" s="364"/>
      <c r="E79" s="2"/>
      <c r="F79" s="84"/>
      <c r="G79" s="84"/>
      <c r="H79" s="84"/>
      <c r="I79" s="84"/>
      <c r="J79" s="84"/>
      <c r="K79" s="84"/>
      <c r="L79" s="84"/>
      <c r="N79" s="84"/>
      <c r="O79" s="267"/>
      <c r="P79" s="267"/>
      <c r="Q79" s="268"/>
      <c r="R79" s="268"/>
      <c r="S79" s="2"/>
      <c r="T79" s="85"/>
      <c r="U79" s="83"/>
    </row>
    <row r="80" spans="1:21" ht="18.75" x14ac:dyDescent="0.3">
      <c r="A80" s="86" t="s">
        <v>652</v>
      </c>
      <c r="B80" s="349"/>
      <c r="C80" s="231"/>
      <c r="D80" s="365" t="s">
        <v>12</v>
      </c>
      <c r="E80" s="2"/>
      <c r="F80" s="93" t="s">
        <v>187</v>
      </c>
      <c r="G80" s="72" t="s">
        <v>80</v>
      </c>
      <c r="H80" s="72" t="s">
        <v>81</v>
      </c>
      <c r="I80" s="72" t="s">
        <v>82</v>
      </c>
      <c r="J80" s="72" t="s">
        <v>83</v>
      </c>
      <c r="K80" s="72" t="s">
        <v>84</v>
      </c>
      <c r="L80" s="72" t="s">
        <v>85</v>
      </c>
      <c r="M80" s="72">
        <v>7</v>
      </c>
      <c r="N80" s="72" t="s">
        <v>86</v>
      </c>
      <c r="O80" s="267"/>
      <c r="P80" s="266" t="s">
        <v>45</v>
      </c>
      <c r="Q80" s="217" t="s">
        <v>45</v>
      </c>
      <c r="R80" s="266" t="s">
        <v>45</v>
      </c>
      <c r="S80" s="2"/>
      <c r="T80" s="88" t="s">
        <v>45</v>
      </c>
      <c r="U80" s="89" t="s">
        <v>1</v>
      </c>
    </row>
    <row r="81" spans="1:21" x14ac:dyDescent="0.25">
      <c r="A81" s="166"/>
      <c r="B81" s="173"/>
      <c r="C81" s="231"/>
      <c r="D81" s="364"/>
      <c r="E81" s="2"/>
      <c r="F81" s="84"/>
      <c r="G81" s="84"/>
      <c r="H81" s="84"/>
      <c r="I81" s="84"/>
      <c r="J81" s="84"/>
      <c r="K81" s="84"/>
      <c r="L81" s="84"/>
      <c r="N81" s="84"/>
      <c r="O81" s="267"/>
      <c r="P81" s="267"/>
      <c r="Q81" s="268"/>
      <c r="R81" s="77"/>
      <c r="S81" s="2"/>
      <c r="T81" s="85"/>
      <c r="U81" s="83"/>
    </row>
    <row r="82" spans="1:21" x14ac:dyDescent="0.25">
      <c r="A82" s="233" t="s">
        <v>653</v>
      </c>
      <c r="B82" s="344" t="s">
        <v>654</v>
      </c>
      <c r="C82" s="231"/>
      <c r="D82" s="363">
        <v>64</v>
      </c>
      <c r="E82" s="2"/>
      <c r="F82" s="177"/>
      <c r="G82" s="80"/>
      <c r="H82" s="80"/>
      <c r="I82" s="80"/>
      <c r="J82" s="80"/>
      <c r="K82" s="80"/>
      <c r="L82" s="80"/>
      <c r="M82" s="80"/>
      <c r="N82" s="80"/>
      <c r="O82" s="267"/>
      <c r="P82" s="80"/>
      <c r="Q82" s="80"/>
      <c r="R82" s="164"/>
      <c r="S82" s="2"/>
      <c r="T82" s="81">
        <f>SUM(F82:N82)</f>
        <v>0</v>
      </c>
      <c r="U82" s="79">
        <f>(T82*D82)+(P82*$D$265)+(Q82*$D$261)</f>
        <v>0</v>
      </c>
    </row>
    <row r="83" spans="1:21" x14ac:dyDescent="0.25">
      <c r="A83" s="233" t="s">
        <v>723</v>
      </c>
      <c r="B83" s="344" t="s">
        <v>724</v>
      </c>
      <c r="C83" s="231"/>
      <c r="D83" s="363">
        <v>67</v>
      </c>
      <c r="E83" s="2"/>
      <c r="F83" s="177"/>
      <c r="G83" s="80"/>
      <c r="H83" s="80"/>
      <c r="I83" s="80"/>
      <c r="J83" s="80"/>
      <c r="K83" s="80"/>
      <c r="L83" s="80"/>
      <c r="M83" s="80"/>
      <c r="N83" s="80"/>
      <c r="O83" s="267"/>
      <c r="P83" s="80"/>
      <c r="Q83" s="80"/>
      <c r="R83" s="80"/>
      <c r="S83" s="2"/>
      <c r="T83" s="81">
        <f>SUM(F83:N83)</f>
        <v>0</v>
      </c>
      <c r="U83" s="79">
        <f>(T83*D83)+(P83*$D$265)+(Q83*$D$261)+(R83*$D$262)</f>
        <v>0</v>
      </c>
    </row>
    <row r="84" spans="1:21" ht="9" customHeight="1" x14ac:dyDescent="0.25">
      <c r="A84" s="229"/>
      <c r="B84" s="230"/>
      <c r="C84" s="231"/>
      <c r="D84" s="364"/>
      <c r="E84" s="2"/>
      <c r="F84" s="84"/>
      <c r="G84" s="84"/>
      <c r="H84" s="84"/>
      <c r="I84" s="84"/>
      <c r="J84" s="84"/>
      <c r="K84" s="84"/>
      <c r="L84" s="84"/>
      <c r="N84" s="84"/>
      <c r="O84" s="267"/>
      <c r="P84" s="267"/>
      <c r="Q84" s="268"/>
      <c r="R84"/>
      <c r="S84" s="2"/>
      <c r="T84" s="85"/>
      <c r="U84" s="83"/>
    </row>
    <row r="85" spans="1:21" s="10" customFormat="1" ht="18.75" x14ac:dyDescent="0.3">
      <c r="A85" s="240" t="s">
        <v>178</v>
      </c>
      <c r="B85" s="241"/>
      <c r="C85" s="239"/>
      <c r="D85" s="366" t="s">
        <v>12</v>
      </c>
      <c r="E85" s="87"/>
      <c r="F85" s="139"/>
      <c r="G85" s="140"/>
      <c r="H85" s="140"/>
      <c r="I85" s="140"/>
      <c r="J85" s="140" t="s">
        <v>487</v>
      </c>
      <c r="K85" s="140"/>
      <c r="L85" s="140"/>
      <c r="M85" s="140"/>
      <c r="N85" s="141"/>
      <c r="O85" s="269"/>
      <c r="P85" s="211" t="s">
        <v>188</v>
      </c>
      <c r="Q85" s="211" t="s">
        <v>725</v>
      </c>
      <c r="R85"/>
      <c r="S85" s="87"/>
      <c r="T85" s="70" t="s">
        <v>45</v>
      </c>
      <c r="U85" s="58" t="s">
        <v>1</v>
      </c>
    </row>
    <row r="86" spans="1:21" s="10" customFormat="1" ht="18.75" x14ac:dyDescent="0.3">
      <c r="A86" s="226" t="s">
        <v>153</v>
      </c>
      <c r="B86" s="242"/>
      <c r="C86" s="239"/>
      <c r="D86" s="367" t="s">
        <v>13</v>
      </c>
      <c r="E86" s="87"/>
      <c r="F86" s="93" t="s">
        <v>187</v>
      </c>
      <c r="G86" s="72" t="s">
        <v>80</v>
      </c>
      <c r="H86" s="72" t="s">
        <v>81</v>
      </c>
      <c r="I86" s="72" t="s">
        <v>82</v>
      </c>
      <c r="J86" s="72" t="s">
        <v>83</v>
      </c>
      <c r="K86" s="72" t="s">
        <v>84</v>
      </c>
      <c r="L86" s="72" t="s">
        <v>85</v>
      </c>
      <c r="M86" s="72">
        <v>7</v>
      </c>
      <c r="N86" s="72" t="s">
        <v>86</v>
      </c>
      <c r="O86" s="269"/>
      <c r="P86" s="266" t="s">
        <v>45</v>
      </c>
      <c r="Q86" s="266" t="s">
        <v>45</v>
      </c>
      <c r="R86" s="268"/>
      <c r="S86" s="87"/>
      <c r="T86" s="73"/>
      <c r="U86" s="74"/>
    </row>
    <row r="87" spans="1:21" ht="9" customHeight="1" x14ac:dyDescent="0.25">
      <c r="A87" s="229"/>
      <c r="B87" s="230"/>
      <c r="C87" s="231"/>
      <c r="D87" s="364"/>
      <c r="E87" s="2"/>
      <c r="F87" s="84"/>
      <c r="G87" s="84"/>
      <c r="H87" s="84"/>
      <c r="I87" s="84"/>
      <c r="J87" s="84"/>
      <c r="K87" s="84"/>
      <c r="L87" s="84"/>
      <c r="N87" s="84"/>
      <c r="O87" s="267"/>
      <c r="P87" s="267"/>
      <c r="Q87" s="268"/>
      <c r="R87" s="268"/>
      <c r="S87" s="2"/>
      <c r="T87" s="85"/>
      <c r="U87" s="83"/>
    </row>
    <row r="88" spans="1:21" x14ac:dyDescent="0.25">
      <c r="A88" s="233" t="s">
        <v>358</v>
      </c>
      <c r="B88" s="234" t="s">
        <v>420</v>
      </c>
      <c r="C88" s="231"/>
      <c r="D88" s="363">
        <v>50</v>
      </c>
      <c r="E88" s="2"/>
      <c r="F88" s="164"/>
      <c r="G88" s="80"/>
      <c r="H88" s="80"/>
      <c r="I88" s="80"/>
      <c r="J88" s="80"/>
      <c r="K88" s="80"/>
      <c r="L88" s="80"/>
      <c r="M88" s="80"/>
      <c r="N88" s="80"/>
      <c r="O88" s="267"/>
      <c r="P88" s="80"/>
      <c r="Q88" s="80"/>
      <c r="R88" s="268"/>
      <c r="S88" s="2"/>
      <c r="T88" s="81">
        <f t="shared" ref="T88:T91" si="13">SUM(F88:N88)</f>
        <v>0</v>
      </c>
      <c r="U88" s="79">
        <f>(T88*D88)+(P88*$D$265)+(Q88*$D$264)</f>
        <v>0</v>
      </c>
    </row>
    <row r="89" spans="1:21" x14ac:dyDescent="0.25">
      <c r="A89" s="233" t="s">
        <v>359</v>
      </c>
      <c r="B89" s="234" t="s">
        <v>421</v>
      </c>
      <c r="C89" s="231"/>
      <c r="D89" s="363">
        <v>54</v>
      </c>
      <c r="E89" s="2"/>
      <c r="F89" s="114"/>
      <c r="G89" s="80"/>
      <c r="H89" s="80"/>
      <c r="I89" s="80"/>
      <c r="J89" s="80"/>
      <c r="K89" s="80"/>
      <c r="L89" s="80"/>
      <c r="M89" s="80"/>
      <c r="N89" s="80"/>
      <c r="O89" s="267"/>
      <c r="P89" s="80"/>
      <c r="Q89" s="80"/>
      <c r="R89" s="268"/>
      <c r="S89" s="2"/>
      <c r="T89" s="81">
        <f t="shared" si="13"/>
        <v>0</v>
      </c>
      <c r="U89" s="79">
        <f>(T89*D89)+(P89*$D$265)+(Q89*$D$264)</f>
        <v>0</v>
      </c>
    </row>
    <row r="90" spans="1:21" x14ac:dyDescent="0.25">
      <c r="A90" s="233" t="s">
        <v>360</v>
      </c>
      <c r="B90" s="234" t="s">
        <v>422</v>
      </c>
      <c r="C90" s="231"/>
      <c r="D90" s="363">
        <v>64</v>
      </c>
      <c r="E90" s="2"/>
      <c r="F90" s="114"/>
      <c r="G90" s="80"/>
      <c r="H90" s="80"/>
      <c r="I90" s="80"/>
      <c r="J90" s="80"/>
      <c r="K90" s="80"/>
      <c r="L90" s="80"/>
      <c r="M90" s="80"/>
      <c r="N90" s="80"/>
      <c r="O90" s="267"/>
      <c r="P90" s="80"/>
      <c r="Q90" s="80"/>
      <c r="R90" s="268"/>
      <c r="S90" s="2"/>
      <c r="T90" s="81">
        <f t="shared" si="13"/>
        <v>0</v>
      </c>
      <c r="U90" s="79">
        <f>(T90*D90)+(P90*$D$265)+(Q90*$D$264)</f>
        <v>0</v>
      </c>
    </row>
    <row r="91" spans="1:21" x14ac:dyDescent="0.25">
      <c r="A91" s="233" t="s">
        <v>361</v>
      </c>
      <c r="B91" s="234" t="s">
        <v>423</v>
      </c>
      <c r="C91" s="231"/>
      <c r="D91" s="363">
        <v>67</v>
      </c>
      <c r="E91" s="2"/>
      <c r="F91" s="114"/>
      <c r="G91" s="80"/>
      <c r="H91" s="80"/>
      <c r="I91" s="80"/>
      <c r="J91" s="80"/>
      <c r="K91" s="80"/>
      <c r="L91" s="80"/>
      <c r="M91" s="80"/>
      <c r="N91" s="80"/>
      <c r="O91" s="267"/>
      <c r="P91" s="80"/>
      <c r="Q91" s="80"/>
      <c r="R91" s="268"/>
      <c r="S91" s="2"/>
      <c r="T91" s="81">
        <f t="shared" si="13"/>
        <v>0</v>
      </c>
      <c r="U91" s="79">
        <f>(T91*D91)+(P91*$D$265)+(Q91*$D$264)</f>
        <v>0</v>
      </c>
    </row>
    <row r="92" spans="1:21" ht="9" customHeight="1" x14ac:dyDescent="0.25">
      <c r="A92" s="229"/>
      <c r="B92" s="230"/>
      <c r="C92" s="231"/>
      <c r="D92" s="364"/>
      <c r="E92" s="2"/>
      <c r="F92" s="84"/>
      <c r="G92" s="84"/>
      <c r="H92" s="84"/>
      <c r="I92" s="84"/>
      <c r="J92" s="84"/>
      <c r="K92" s="84"/>
      <c r="L92" s="84"/>
      <c r="M92" s="84"/>
      <c r="N92" s="84"/>
      <c r="O92" s="267"/>
      <c r="P92" s="267"/>
      <c r="Q92" s="267"/>
      <c r="R92" s="268"/>
      <c r="S92" s="2"/>
      <c r="T92" s="85"/>
      <c r="U92" s="83"/>
    </row>
    <row r="93" spans="1:21" s="10" customFormat="1" ht="18.75" x14ac:dyDescent="0.3">
      <c r="A93" s="226" t="s">
        <v>154</v>
      </c>
      <c r="B93" s="238"/>
      <c r="C93" s="239"/>
      <c r="D93" s="365" t="s">
        <v>12</v>
      </c>
      <c r="E93" s="87"/>
      <c r="F93" s="93" t="s">
        <v>187</v>
      </c>
      <c r="G93" s="72" t="s">
        <v>80</v>
      </c>
      <c r="H93" s="72" t="s">
        <v>81</v>
      </c>
      <c r="I93" s="72" t="s">
        <v>82</v>
      </c>
      <c r="J93" s="72" t="s">
        <v>83</v>
      </c>
      <c r="K93" s="72" t="s">
        <v>84</v>
      </c>
      <c r="L93" s="72" t="s">
        <v>85</v>
      </c>
      <c r="M93" s="72">
        <v>7</v>
      </c>
      <c r="N93" s="72" t="s">
        <v>86</v>
      </c>
      <c r="O93" s="269"/>
      <c r="P93" s="266" t="s">
        <v>45</v>
      </c>
      <c r="Q93" s="217" t="s">
        <v>45</v>
      </c>
      <c r="R93" s="268"/>
      <c r="S93" s="87"/>
      <c r="T93" s="88" t="s">
        <v>45</v>
      </c>
      <c r="U93" s="89" t="s">
        <v>1</v>
      </c>
    </row>
    <row r="94" spans="1:21" ht="9" customHeight="1" x14ac:dyDescent="0.25">
      <c r="A94" s="229"/>
      <c r="B94" s="230"/>
      <c r="C94" s="231"/>
      <c r="D94" s="364"/>
      <c r="E94" s="2"/>
      <c r="F94" s="84"/>
      <c r="G94" s="84"/>
      <c r="H94" s="84"/>
      <c r="I94" s="84"/>
      <c r="J94" s="84"/>
      <c r="K94" s="84"/>
      <c r="L94" s="84"/>
      <c r="M94" s="84"/>
      <c r="N94" s="84"/>
      <c r="O94" s="267"/>
      <c r="P94" s="84"/>
      <c r="Q94" s="84"/>
      <c r="R94" s="268"/>
      <c r="S94" s="2"/>
      <c r="T94" s="85"/>
      <c r="U94" s="83"/>
    </row>
    <row r="95" spans="1:21" x14ac:dyDescent="0.25">
      <c r="A95" s="233" t="s">
        <v>362</v>
      </c>
      <c r="B95" s="234" t="s">
        <v>424</v>
      </c>
      <c r="C95" s="231"/>
      <c r="D95" s="363">
        <v>45</v>
      </c>
      <c r="E95" s="2"/>
      <c r="F95" s="164"/>
      <c r="G95" s="115"/>
      <c r="H95" s="80"/>
      <c r="I95" s="80"/>
      <c r="J95" s="80"/>
      <c r="K95" s="80"/>
      <c r="L95" s="80"/>
      <c r="M95" s="80"/>
      <c r="N95" s="80"/>
      <c r="O95" s="267"/>
      <c r="P95" s="80"/>
      <c r="Q95" s="80"/>
      <c r="R95" s="268"/>
      <c r="S95" s="2"/>
      <c r="T95" s="81">
        <f>SUM(F95:N95)</f>
        <v>0</v>
      </c>
      <c r="U95" s="79">
        <f>(T95*D95)+(P95*$D$265)+(Q95*$D$264)</f>
        <v>0</v>
      </c>
    </row>
    <row r="96" spans="1:21" x14ac:dyDescent="0.25">
      <c r="A96" s="233" t="s">
        <v>363</v>
      </c>
      <c r="B96" s="234" t="s">
        <v>425</v>
      </c>
      <c r="C96" s="231"/>
      <c r="D96" s="363">
        <v>50</v>
      </c>
      <c r="E96" s="2"/>
      <c r="F96" s="114"/>
      <c r="G96" s="115"/>
      <c r="H96" s="80"/>
      <c r="I96" s="80"/>
      <c r="J96" s="80"/>
      <c r="K96" s="80"/>
      <c r="L96" s="80"/>
      <c r="M96" s="80"/>
      <c r="N96" s="80"/>
      <c r="O96" s="267"/>
      <c r="P96" s="80"/>
      <c r="Q96" s="80"/>
      <c r="R96" s="268"/>
      <c r="S96" s="2"/>
      <c r="T96" s="81">
        <f>SUM(F96:N96)</f>
        <v>0</v>
      </c>
      <c r="U96" s="79">
        <f>(T96*D96)+(P96*$D$265)+(Q96*$D$264)</f>
        <v>0</v>
      </c>
    </row>
    <row r="97" spans="1:21" ht="9" customHeight="1" x14ac:dyDescent="0.25">
      <c r="A97" s="229"/>
      <c r="B97" s="230"/>
      <c r="C97" s="231"/>
      <c r="D97" s="364"/>
      <c r="E97" s="2"/>
      <c r="F97" s="84"/>
      <c r="G97" s="84"/>
      <c r="H97" s="84"/>
      <c r="I97" s="84"/>
      <c r="J97" s="84"/>
      <c r="K97" s="84"/>
      <c r="L97" s="84"/>
      <c r="M97" s="84"/>
      <c r="N97" s="84"/>
      <c r="O97" s="267"/>
      <c r="P97" s="267"/>
      <c r="Q97" s="267"/>
      <c r="R97" s="268"/>
      <c r="S97" s="2"/>
      <c r="T97" s="85"/>
      <c r="U97" s="83"/>
    </row>
    <row r="98" spans="1:21" s="10" customFormat="1" ht="18.75" x14ac:dyDescent="0.3">
      <c r="A98" s="226" t="s">
        <v>155</v>
      </c>
      <c r="B98" s="238"/>
      <c r="C98" s="239"/>
      <c r="D98" s="365" t="s">
        <v>12</v>
      </c>
      <c r="E98" s="87"/>
      <c r="F98" s="93" t="s">
        <v>187</v>
      </c>
      <c r="G98" s="72" t="s">
        <v>80</v>
      </c>
      <c r="H98" s="72" t="s">
        <v>81</v>
      </c>
      <c r="I98" s="72" t="s">
        <v>82</v>
      </c>
      <c r="J98" s="72" t="s">
        <v>83</v>
      </c>
      <c r="K98" s="72" t="s">
        <v>84</v>
      </c>
      <c r="L98" s="72" t="s">
        <v>85</v>
      </c>
      <c r="M98" s="72">
        <v>7</v>
      </c>
      <c r="N98" s="72" t="s">
        <v>86</v>
      </c>
      <c r="O98" s="269"/>
      <c r="P98" s="266" t="s">
        <v>45</v>
      </c>
      <c r="Q98" s="217" t="s">
        <v>45</v>
      </c>
      <c r="R98" s="268"/>
      <c r="S98" s="87"/>
      <c r="T98" s="88" t="s">
        <v>45</v>
      </c>
      <c r="U98" s="89" t="s">
        <v>1</v>
      </c>
    </row>
    <row r="99" spans="1:21" ht="9" customHeight="1" x14ac:dyDescent="0.25">
      <c r="A99" s="229"/>
      <c r="B99" s="230"/>
      <c r="C99" s="231"/>
      <c r="D99" s="364"/>
      <c r="E99" s="2"/>
      <c r="F99" s="84"/>
      <c r="G99" s="84"/>
      <c r="H99" s="84"/>
      <c r="I99" s="84"/>
      <c r="J99" s="84"/>
      <c r="K99" s="84"/>
      <c r="L99" s="84"/>
      <c r="M99" s="84"/>
      <c r="N99" s="84"/>
      <c r="O99" s="267"/>
      <c r="P99" s="84"/>
      <c r="Q99" s="84"/>
      <c r="R99" s="268"/>
      <c r="S99" s="2"/>
      <c r="T99" s="85"/>
      <c r="U99" s="83"/>
    </row>
    <row r="100" spans="1:21" x14ac:dyDescent="0.25">
      <c r="A100" s="233" t="s">
        <v>47</v>
      </c>
      <c r="B100" s="234" t="s">
        <v>426</v>
      </c>
      <c r="C100" s="231"/>
      <c r="D100" s="363">
        <v>51</v>
      </c>
      <c r="E100" s="2"/>
      <c r="F100" s="164"/>
      <c r="G100" s="115"/>
      <c r="H100" s="80"/>
      <c r="I100" s="80"/>
      <c r="J100" s="80"/>
      <c r="K100" s="80"/>
      <c r="L100" s="80"/>
      <c r="M100" s="80"/>
      <c r="N100" s="80"/>
      <c r="O100" s="267"/>
      <c r="P100" s="80"/>
      <c r="Q100" s="80"/>
      <c r="R100" s="268"/>
      <c r="S100" s="2"/>
      <c r="T100" s="81">
        <f t="shared" ref="T100:T105" si="14">SUM(F100:N100)</f>
        <v>0</v>
      </c>
      <c r="U100" s="79">
        <f>(T100*D100)+(P100*$D$265)+(Q100*$D$264)</f>
        <v>0</v>
      </c>
    </row>
    <row r="101" spans="1:21" x14ac:dyDescent="0.25">
      <c r="A101" s="233" t="s">
        <v>77</v>
      </c>
      <c r="B101" s="234" t="s">
        <v>427</v>
      </c>
      <c r="C101" s="231"/>
      <c r="D101" s="363">
        <v>63</v>
      </c>
      <c r="E101" s="2"/>
      <c r="F101" s="114"/>
      <c r="G101" s="115"/>
      <c r="H101" s="80"/>
      <c r="I101" s="80"/>
      <c r="J101" s="80"/>
      <c r="K101" s="80"/>
      <c r="L101" s="80"/>
      <c r="M101" s="80"/>
      <c r="N101" s="80"/>
      <c r="O101" s="267"/>
      <c r="P101" s="80"/>
      <c r="Q101" s="177"/>
      <c r="R101" s="268"/>
      <c r="S101" s="2"/>
      <c r="T101" s="81">
        <f t="shared" si="14"/>
        <v>0</v>
      </c>
      <c r="U101" s="79">
        <f>(T101*D101)+(P101*$D$265)</f>
        <v>0</v>
      </c>
    </row>
    <row r="102" spans="1:21" x14ac:dyDescent="0.25">
      <c r="A102" s="233" t="s">
        <v>364</v>
      </c>
      <c r="B102" s="234" t="s">
        <v>428</v>
      </c>
      <c r="C102" s="231"/>
      <c r="D102" s="363">
        <v>54</v>
      </c>
      <c r="E102" s="2"/>
      <c r="F102" s="114"/>
      <c r="G102" s="115"/>
      <c r="H102" s="80"/>
      <c r="I102" s="80"/>
      <c r="J102" s="80"/>
      <c r="K102" s="80"/>
      <c r="L102" s="80"/>
      <c r="M102" s="80"/>
      <c r="N102" s="80"/>
      <c r="O102" s="267"/>
      <c r="P102" s="80"/>
      <c r="Q102" s="80"/>
      <c r="R102" s="268"/>
      <c r="S102" s="2"/>
      <c r="T102" s="81">
        <f t="shared" si="14"/>
        <v>0</v>
      </c>
      <c r="U102" s="79">
        <f>(T102*D102)+(P102*$D$265)+(Q102*$D$264)</f>
        <v>0</v>
      </c>
    </row>
    <row r="103" spans="1:21" x14ac:dyDescent="0.25">
      <c r="A103" s="233" t="s">
        <v>365</v>
      </c>
      <c r="B103" s="234" t="s">
        <v>429</v>
      </c>
      <c r="C103" s="231"/>
      <c r="D103" s="363">
        <v>66</v>
      </c>
      <c r="E103" s="2"/>
      <c r="F103" s="114"/>
      <c r="G103" s="115"/>
      <c r="H103" s="80"/>
      <c r="I103" s="80"/>
      <c r="J103" s="80"/>
      <c r="K103" s="80"/>
      <c r="L103" s="80"/>
      <c r="M103" s="80"/>
      <c r="N103" s="80"/>
      <c r="O103" s="267"/>
      <c r="P103" s="80"/>
      <c r="Q103" s="177"/>
      <c r="R103" s="268"/>
      <c r="S103" s="2"/>
      <c r="T103" s="81">
        <f t="shared" si="14"/>
        <v>0</v>
      </c>
      <c r="U103" s="79">
        <f>(T103*D103)+(P103*$D$265)</f>
        <v>0</v>
      </c>
    </row>
    <row r="104" spans="1:21" x14ac:dyDescent="0.25">
      <c r="A104" s="233" t="s">
        <v>48</v>
      </c>
      <c r="B104" s="234" t="s">
        <v>430</v>
      </c>
      <c r="C104" s="231"/>
      <c r="D104" s="363">
        <v>49</v>
      </c>
      <c r="E104" s="2"/>
      <c r="F104" s="114"/>
      <c r="G104" s="115"/>
      <c r="H104" s="80"/>
      <c r="I104" s="80"/>
      <c r="J104" s="80"/>
      <c r="K104" s="80"/>
      <c r="L104" s="80"/>
      <c r="M104" s="80"/>
      <c r="N104" s="80"/>
      <c r="O104" s="267"/>
      <c r="P104" s="80"/>
      <c r="Q104" s="80"/>
      <c r="R104" s="268"/>
      <c r="S104" s="2"/>
      <c r="T104" s="81">
        <f t="shared" si="14"/>
        <v>0</v>
      </c>
      <c r="U104" s="79">
        <f>(T104*D104)+(P104*$D$265)+(Q104*$D$264)</f>
        <v>0</v>
      </c>
    </row>
    <row r="105" spans="1:21" x14ac:dyDescent="0.25">
      <c r="A105" s="233" t="s">
        <v>366</v>
      </c>
      <c r="B105" s="234" t="s">
        <v>431</v>
      </c>
      <c r="C105" s="231"/>
      <c r="D105" s="363">
        <v>60</v>
      </c>
      <c r="E105" s="2"/>
      <c r="F105" s="165"/>
      <c r="G105" s="115"/>
      <c r="H105" s="80"/>
      <c r="I105" s="80"/>
      <c r="J105" s="80"/>
      <c r="K105" s="80"/>
      <c r="L105" s="80"/>
      <c r="M105" s="80"/>
      <c r="N105" s="80"/>
      <c r="O105" s="267"/>
      <c r="P105" s="80"/>
      <c r="Q105" s="80"/>
      <c r="R105" s="268"/>
      <c r="S105" s="2"/>
      <c r="T105" s="81">
        <f t="shared" si="14"/>
        <v>0</v>
      </c>
      <c r="U105" s="79">
        <f>(T105*D105)+(P105*$D$265)+(Q105*$D$264)</f>
        <v>0</v>
      </c>
    </row>
    <row r="106" spans="1:21" ht="9" customHeight="1" x14ac:dyDescent="0.25">
      <c r="A106" s="229"/>
      <c r="B106" s="230"/>
      <c r="C106" s="231"/>
      <c r="D106" s="364"/>
      <c r="E106" s="2"/>
      <c r="F106" s="84"/>
      <c r="G106" s="84"/>
      <c r="H106" s="84"/>
      <c r="I106" s="84"/>
      <c r="J106" s="84"/>
      <c r="K106" s="84"/>
      <c r="L106" s="84"/>
      <c r="M106" s="84"/>
      <c r="N106" s="84"/>
      <c r="O106" s="267"/>
      <c r="P106" s="267"/>
      <c r="Q106" s="267"/>
      <c r="R106" s="268"/>
      <c r="S106" s="2"/>
      <c r="T106" s="85"/>
      <c r="U106" s="83"/>
    </row>
    <row r="107" spans="1:21" s="10" customFormat="1" ht="18.75" x14ac:dyDescent="0.3">
      <c r="A107" s="226" t="s">
        <v>156</v>
      </c>
      <c r="B107" s="238"/>
      <c r="C107" s="239"/>
      <c r="D107" s="365" t="s">
        <v>12</v>
      </c>
      <c r="E107" s="87"/>
      <c r="F107" s="93" t="s">
        <v>187</v>
      </c>
      <c r="G107" s="72" t="s">
        <v>80</v>
      </c>
      <c r="H107" s="72" t="s">
        <v>81</v>
      </c>
      <c r="I107" s="72" t="s">
        <v>82</v>
      </c>
      <c r="J107" s="72" t="s">
        <v>83</v>
      </c>
      <c r="K107" s="72" t="s">
        <v>84</v>
      </c>
      <c r="L107" s="72" t="s">
        <v>85</v>
      </c>
      <c r="M107" s="72">
        <v>7</v>
      </c>
      <c r="N107" s="72" t="s">
        <v>86</v>
      </c>
      <c r="O107" s="269"/>
      <c r="P107" s="266" t="s">
        <v>45</v>
      </c>
      <c r="Q107" s="217" t="s">
        <v>45</v>
      </c>
      <c r="R107" s="268"/>
      <c r="S107" s="87"/>
      <c r="T107" s="88" t="s">
        <v>45</v>
      </c>
      <c r="U107" s="89" t="s">
        <v>1</v>
      </c>
    </row>
    <row r="108" spans="1:21" ht="9" customHeight="1" x14ac:dyDescent="0.25">
      <c r="A108" s="229"/>
      <c r="B108" s="230"/>
      <c r="C108" s="231"/>
      <c r="D108" s="364"/>
      <c r="E108" s="2"/>
      <c r="F108" s="84"/>
      <c r="G108" s="84"/>
      <c r="H108" s="84"/>
      <c r="I108" s="84"/>
      <c r="J108" s="84"/>
      <c r="K108" s="84"/>
      <c r="L108" s="84"/>
      <c r="M108" s="84"/>
      <c r="N108" s="84"/>
      <c r="O108" s="267"/>
      <c r="P108" s="84"/>
      <c r="Q108" s="84"/>
      <c r="R108" s="268"/>
      <c r="S108" s="2"/>
      <c r="T108" s="85"/>
      <c r="U108" s="83"/>
    </row>
    <row r="109" spans="1:21" x14ac:dyDescent="0.25">
      <c r="A109" s="233" t="s">
        <v>49</v>
      </c>
      <c r="B109" s="234" t="s">
        <v>432</v>
      </c>
      <c r="C109" s="231"/>
      <c r="D109" s="363">
        <v>40</v>
      </c>
      <c r="E109" s="2"/>
      <c r="F109" s="164"/>
      <c r="G109" s="80"/>
      <c r="H109" s="80"/>
      <c r="I109" s="80"/>
      <c r="J109" s="80"/>
      <c r="K109" s="80"/>
      <c r="L109" s="80"/>
      <c r="M109" s="80"/>
      <c r="N109" s="80"/>
      <c r="O109" s="267"/>
      <c r="P109" s="80"/>
      <c r="Q109" s="80"/>
      <c r="R109" s="268"/>
      <c r="S109" s="2"/>
      <c r="T109" s="81">
        <f t="shared" ref="T109:T114" si="15">SUM(F109:N109)</f>
        <v>0</v>
      </c>
      <c r="U109" s="79">
        <f>(T109*D109)+(P109*$D$265)+(Q109*$D$264)</f>
        <v>0</v>
      </c>
    </row>
    <row r="110" spans="1:21" x14ac:dyDescent="0.25">
      <c r="A110" s="233" t="s">
        <v>76</v>
      </c>
      <c r="B110" s="234" t="s">
        <v>433</v>
      </c>
      <c r="C110" s="231"/>
      <c r="D110" s="363">
        <v>52</v>
      </c>
      <c r="E110" s="2"/>
      <c r="F110" s="114"/>
      <c r="G110" s="80"/>
      <c r="H110" s="80"/>
      <c r="I110" s="80"/>
      <c r="J110" s="80"/>
      <c r="K110" s="80"/>
      <c r="L110" s="80"/>
      <c r="M110" s="80"/>
      <c r="N110" s="80"/>
      <c r="O110" s="267"/>
      <c r="P110" s="80"/>
      <c r="Q110" s="177"/>
      <c r="R110" s="268"/>
      <c r="S110" s="2"/>
      <c r="T110" s="81">
        <f t="shared" si="15"/>
        <v>0</v>
      </c>
      <c r="U110" s="79">
        <f>(T110*D110)+(P110*$D$265)</f>
        <v>0</v>
      </c>
    </row>
    <row r="111" spans="1:21" x14ac:dyDescent="0.25">
      <c r="A111" s="233" t="s">
        <v>367</v>
      </c>
      <c r="B111" s="234" t="s">
        <v>434</v>
      </c>
      <c r="C111" s="231"/>
      <c r="D111" s="363">
        <v>44</v>
      </c>
      <c r="E111" s="2"/>
      <c r="F111" s="114"/>
      <c r="G111" s="80"/>
      <c r="H111" s="80"/>
      <c r="I111" s="80"/>
      <c r="J111" s="80"/>
      <c r="K111" s="80"/>
      <c r="L111" s="80"/>
      <c r="M111" s="80"/>
      <c r="N111" s="80"/>
      <c r="O111" s="267"/>
      <c r="P111" s="80"/>
      <c r="Q111" s="80"/>
      <c r="R111" s="268"/>
      <c r="S111" s="2"/>
      <c r="T111" s="81">
        <f t="shared" si="15"/>
        <v>0</v>
      </c>
      <c r="U111" s="79">
        <f>(T111*D111)+(P111*$D$265)+(Q111*$D$264)</f>
        <v>0</v>
      </c>
    </row>
    <row r="112" spans="1:21" x14ac:dyDescent="0.25">
      <c r="A112" s="233" t="s">
        <v>368</v>
      </c>
      <c r="B112" s="234" t="s">
        <v>435</v>
      </c>
      <c r="C112" s="231"/>
      <c r="D112" s="363">
        <v>57</v>
      </c>
      <c r="E112" s="2"/>
      <c r="F112" s="114"/>
      <c r="G112" s="80"/>
      <c r="H112" s="80"/>
      <c r="I112" s="80"/>
      <c r="J112" s="80"/>
      <c r="K112" s="80"/>
      <c r="L112" s="80"/>
      <c r="M112" s="80"/>
      <c r="N112" s="80"/>
      <c r="O112" s="267"/>
      <c r="P112" s="80"/>
      <c r="Q112" s="177"/>
      <c r="R112" s="268"/>
      <c r="S112" s="2"/>
      <c r="T112" s="81">
        <f t="shared" si="15"/>
        <v>0</v>
      </c>
      <c r="U112" s="79">
        <f>(T112*D112)+(P112*$D$265)</f>
        <v>0</v>
      </c>
    </row>
    <row r="113" spans="1:21" x14ac:dyDescent="0.25">
      <c r="A113" s="233" t="s">
        <v>50</v>
      </c>
      <c r="B113" s="234" t="s">
        <v>436</v>
      </c>
      <c r="C113" s="231"/>
      <c r="D113" s="363">
        <v>45</v>
      </c>
      <c r="E113" s="2"/>
      <c r="F113" s="114"/>
      <c r="G113" s="80"/>
      <c r="H113" s="80"/>
      <c r="I113" s="80"/>
      <c r="J113" s="80"/>
      <c r="K113" s="80"/>
      <c r="L113" s="80"/>
      <c r="M113" s="80"/>
      <c r="N113" s="80"/>
      <c r="O113" s="267"/>
      <c r="P113" s="80"/>
      <c r="Q113" s="80"/>
      <c r="R113" s="268"/>
      <c r="S113" s="2"/>
      <c r="T113" s="81">
        <f t="shared" si="15"/>
        <v>0</v>
      </c>
      <c r="U113" s="79">
        <f>(T113*D113)+(P113*$D$265)+(Q113*$D$264)</f>
        <v>0</v>
      </c>
    </row>
    <row r="114" spans="1:21" x14ac:dyDescent="0.25">
      <c r="A114" s="233" t="s">
        <v>369</v>
      </c>
      <c r="B114" s="234" t="s">
        <v>437</v>
      </c>
      <c r="C114" s="231"/>
      <c r="D114" s="363">
        <v>48</v>
      </c>
      <c r="E114" s="2"/>
      <c r="F114" s="165"/>
      <c r="G114" s="80"/>
      <c r="H114" s="80"/>
      <c r="I114" s="80"/>
      <c r="J114" s="80"/>
      <c r="K114" s="80"/>
      <c r="L114" s="80"/>
      <c r="M114" s="80"/>
      <c r="N114" s="80"/>
      <c r="O114" s="267"/>
      <c r="P114" s="80"/>
      <c r="Q114" s="80"/>
      <c r="R114" s="268"/>
      <c r="S114" s="2"/>
      <c r="T114" s="81">
        <f t="shared" si="15"/>
        <v>0</v>
      </c>
      <c r="U114" s="79">
        <f>(T114*D114)+(P114*$D$265)+(Q114*$D$264)</f>
        <v>0</v>
      </c>
    </row>
    <row r="115" spans="1:21" ht="9" customHeight="1" x14ac:dyDescent="0.25">
      <c r="A115" s="229"/>
      <c r="B115" s="230"/>
      <c r="C115" s="231"/>
      <c r="D115" s="364"/>
      <c r="E115" s="2"/>
      <c r="F115" s="84"/>
      <c r="G115" s="84"/>
      <c r="H115" s="84"/>
      <c r="I115" s="84"/>
      <c r="J115" s="84"/>
      <c r="K115" s="84"/>
      <c r="L115" s="84"/>
      <c r="M115" s="84"/>
      <c r="N115" s="84"/>
      <c r="O115" s="267"/>
      <c r="P115" s="267"/>
      <c r="Q115" s="267"/>
      <c r="R115" s="268"/>
      <c r="S115" s="2"/>
      <c r="T115" s="85"/>
      <c r="U115" s="83"/>
    </row>
    <row r="116" spans="1:21" s="10" customFormat="1" ht="18.75" x14ac:dyDescent="0.3">
      <c r="A116" s="240" t="s">
        <v>157</v>
      </c>
      <c r="B116" s="241"/>
      <c r="C116" s="239"/>
      <c r="D116" s="366" t="s">
        <v>12</v>
      </c>
      <c r="E116" s="87"/>
      <c r="F116" s="139"/>
      <c r="G116" s="140"/>
      <c r="H116" s="140"/>
      <c r="I116" s="140"/>
      <c r="J116" s="140" t="s">
        <v>487</v>
      </c>
      <c r="K116" s="140"/>
      <c r="L116" s="140"/>
      <c r="M116" s="140"/>
      <c r="N116" s="141"/>
      <c r="O116" s="269"/>
      <c r="P116" s="211" t="s">
        <v>188</v>
      </c>
      <c r="Q116" s="211" t="s">
        <v>725</v>
      </c>
      <c r="R116" s="268"/>
      <c r="S116" s="87"/>
      <c r="T116" s="70" t="s">
        <v>45</v>
      </c>
      <c r="U116" s="58" t="s">
        <v>1</v>
      </c>
    </row>
    <row r="117" spans="1:21" s="10" customFormat="1" ht="18.75" x14ac:dyDescent="0.3">
      <c r="A117" s="226" t="s">
        <v>158</v>
      </c>
      <c r="B117" s="242"/>
      <c r="C117" s="239"/>
      <c r="D117" s="367" t="s">
        <v>13</v>
      </c>
      <c r="E117" s="87"/>
      <c r="F117" s="72" t="s">
        <v>187</v>
      </c>
      <c r="G117" s="72" t="s">
        <v>80</v>
      </c>
      <c r="H117" s="72" t="s">
        <v>81</v>
      </c>
      <c r="I117" s="72" t="s">
        <v>82</v>
      </c>
      <c r="J117" s="72" t="s">
        <v>83</v>
      </c>
      <c r="K117" s="72" t="s">
        <v>84</v>
      </c>
      <c r="L117" s="72" t="s">
        <v>85</v>
      </c>
      <c r="M117" s="72">
        <v>7</v>
      </c>
      <c r="N117" s="72" t="s">
        <v>86</v>
      </c>
      <c r="O117" s="269"/>
      <c r="P117" s="266" t="s">
        <v>45</v>
      </c>
      <c r="Q117" s="266" t="s">
        <v>45</v>
      </c>
      <c r="R117" s="268"/>
      <c r="S117" s="87"/>
      <c r="T117" s="73"/>
      <c r="U117" s="74"/>
    </row>
    <row r="118" spans="1:21" ht="9" customHeight="1" x14ac:dyDescent="0.25">
      <c r="A118" s="229"/>
      <c r="B118" s="230"/>
      <c r="C118" s="231"/>
      <c r="D118" s="368"/>
      <c r="E118" s="2"/>
      <c r="O118" s="267"/>
      <c r="P118" s="77"/>
      <c r="Q118" s="77"/>
      <c r="R118" s="268"/>
      <c r="S118" s="2"/>
    </row>
    <row r="119" spans="1:21" x14ac:dyDescent="0.25">
      <c r="A119" s="243" t="s">
        <v>523</v>
      </c>
      <c r="B119" s="244" t="s">
        <v>524</v>
      </c>
      <c r="C119" s="231"/>
      <c r="D119" s="363">
        <v>52</v>
      </c>
      <c r="E119" s="2"/>
      <c r="F119" s="80"/>
      <c r="G119" s="80"/>
      <c r="H119" s="80"/>
      <c r="I119" s="80"/>
      <c r="J119" s="80"/>
      <c r="K119" s="80"/>
      <c r="L119" s="80"/>
      <c r="M119" s="80"/>
      <c r="N119" s="80"/>
      <c r="O119" s="267"/>
      <c r="P119" s="80"/>
      <c r="Q119" s="80"/>
      <c r="R119" s="268"/>
      <c r="S119" s="2"/>
      <c r="T119" s="81">
        <f t="shared" ref="T119:T123" si="16">SUM(F119:N119)</f>
        <v>0</v>
      </c>
      <c r="U119" s="79">
        <f t="shared" ref="U119:U126" si="17">(T119*D119)+(P119*$D$265)+(Q119*$D$264)</f>
        <v>0</v>
      </c>
    </row>
    <row r="120" spans="1:21" x14ac:dyDescent="0.25">
      <c r="A120" s="245" t="s">
        <v>159</v>
      </c>
      <c r="B120" s="246" t="s">
        <v>438</v>
      </c>
      <c r="C120" s="231"/>
      <c r="D120" s="363">
        <v>57</v>
      </c>
      <c r="E120" s="2"/>
      <c r="F120" s="80"/>
      <c r="G120" s="80"/>
      <c r="H120" s="80"/>
      <c r="I120" s="80"/>
      <c r="J120" s="80"/>
      <c r="K120" s="80"/>
      <c r="L120" s="80"/>
      <c r="M120" s="80"/>
      <c r="N120" s="80"/>
      <c r="O120" s="267"/>
      <c r="P120" s="80"/>
      <c r="Q120" s="80"/>
      <c r="R120" s="268"/>
      <c r="S120" s="2"/>
      <c r="T120" s="81">
        <f t="shared" si="16"/>
        <v>0</v>
      </c>
      <c r="U120" s="79">
        <f t="shared" si="17"/>
        <v>0</v>
      </c>
    </row>
    <row r="121" spans="1:21" x14ac:dyDescent="0.25">
      <c r="A121" s="245" t="s">
        <v>160</v>
      </c>
      <c r="B121" s="246" t="s">
        <v>446</v>
      </c>
      <c r="C121" s="231"/>
      <c r="D121" s="363">
        <v>63</v>
      </c>
      <c r="E121" s="2"/>
      <c r="F121" s="80"/>
      <c r="G121" s="80"/>
      <c r="H121" s="80"/>
      <c r="I121" s="80"/>
      <c r="J121" s="80"/>
      <c r="K121" s="80"/>
      <c r="L121" s="80"/>
      <c r="M121" s="80"/>
      <c r="N121" s="80"/>
      <c r="O121" s="267"/>
      <c r="P121" s="80"/>
      <c r="Q121" s="80"/>
      <c r="R121" s="268"/>
      <c r="S121" s="2"/>
      <c r="T121" s="81">
        <f t="shared" si="16"/>
        <v>0</v>
      </c>
      <c r="U121" s="79">
        <f t="shared" si="17"/>
        <v>0</v>
      </c>
    </row>
    <row r="122" spans="1:21" x14ac:dyDescent="0.25">
      <c r="A122" s="245" t="s">
        <v>161</v>
      </c>
      <c r="B122" s="246" t="s">
        <v>440</v>
      </c>
      <c r="C122" s="231"/>
      <c r="D122" s="363">
        <v>64</v>
      </c>
      <c r="E122" s="2"/>
      <c r="F122" s="80"/>
      <c r="G122" s="80"/>
      <c r="H122" s="80"/>
      <c r="I122" s="80"/>
      <c r="J122" s="80"/>
      <c r="K122" s="80"/>
      <c r="L122" s="80"/>
      <c r="M122" s="80"/>
      <c r="N122" s="80"/>
      <c r="O122" s="267"/>
      <c r="P122" s="80"/>
      <c r="Q122" s="80"/>
      <c r="R122" s="268"/>
      <c r="S122" s="2"/>
      <c r="T122" s="81">
        <f t="shared" si="16"/>
        <v>0</v>
      </c>
      <c r="U122" s="79">
        <f t="shared" si="17"/>
        <v>0</v>
      </c>
    </row>
    <row r="123" spans="1:21" x14ac:dyDescent="0.25">
      <c r="A123" s="245" t="s">
        <v>162</v>
      </c>
      <c r="B123" s="246" t="s">
        <v>441</v>
      </c>
      <c r="C123" s="231"/>
      <c r="D123" s="363">
        <v>74</v>
      </c>
      <c r="E123" s="2"/>
      <c r="F123" s="80"/>
      <c r="G123" s="80"/>
      <c r="H123" s="80"/>
      <c r="I123" s="80"/>
      <c r="J123" s="80"/>
      <c r="K123" s="80"/>
      <c r="L123" s="80"/>
      <c r="M123" s="80"/>
      <c r="N123" s="80"/>
      <c r="O123" s="267"/>
      <c r="P123" s="80"/>
      <c r="Q123" s="80"/>
      <c r="R123" s="268"/>
      <c r="S123" s="2"/>
      <c r="T123" s="81">
        <f t="shared" si="16"/>
        <v>0</v>
      </c>
      <c r="U123" s="79">
        <f t="shared" si="17"/>
        <v>0</v>
      </c>
    </row>
    <row r="124" spans="1:21" x14ac:dyDescent="0.25">
      <c r="A124" s="245" t="s">
        <v>370</v>
      </c>
      <c r="B124" s="246" t="s">
        <v>439</v>
      </c>
      <c r="C124" s="231"/>
      <c r="D124" s="363">
        <v>77</v>
      </c>
      <c r="E124" s="2"/>
      <c r="F124" s="80"/>
      <c r="G124" s="80"/>
      <c r="H124" s="80"/>
      <c r="I124" s="80"/>
      <c r="J124" s="80"/>
      <c r="K124" s="80"/>
      <c r="L124" s="80"/>
      <c r="M124" s="80"/>
      <c r="N124" s="80"/>
      <c r="O124" s="267"/>
      <c r="P124" s="80"/>
      <c r="Q124" s="80"/>
      <c r="R124" s="268"/>
      <c r="S124" s="2"/>
      <c r="T124" s="81">
        <f t="shared" ref="T124" si="18">SUM(F124:N124)</f>
        <v>0</v>
      </c>
      <c r="U124" s="79">
        <f t="shared" si="17"/>
        <v>0</v>
      </c>
    </row>
    <row r="125" spans="1:21" x14ac:dyDescent="0.25">
      <c r="A125" s="245" t="s">
        <v>689</v>
      </c>
      <c r="B125" s="246" t="s">
        <v>690</v>
      </c>
      <c r="C125" s="231"/>
      <c r="D125" s="363">
        <v>80</v>
      </c>
      <c r="E125" s="2"/>
      <c r="F125" s="80"/>
      <c r="G125" s="80"/>
      <c r="H125" s="80"/>
      <c r="I125" s="80"/>
      <c r="J125" s="80"/>
      <c r="K125" s="80"/>
      <c r="L125" s="80"/>
      <c r="M125" s="80"/>
      <c r="N125" s="80"/>
      <c r="O125" s="267"/>
      <c r="P125" s="80"/>
      <c r="Q125" s="80"/>
      <c r="R125" s="268"/>
      <c r="S125" s="2"/>
      <c r="T125" s="81">
        <f t="shared" ref="T125:T126" si="19">SUM(F125:N125)</f>
        <v>0</v>
      </c>
      <c r="U125" s="79">
        <f t="shared" si="17"/>
        <v>0</v>
      </c>
    </row>
    <row r="126" spans="1:21" x14ac:dyDescent="0.25">
      <c r="A126" s="245" t="s">
        <v>371</v>
      </c>
      <c r="B126" s="246" t="s">
        <v>691</v>
      </c>
      <c r="C126" s="231"/>
      <c r="D126" s="363">
        <v>74</v>
      </c>
      <c r="E126" s="2"/>
      <c r="F126" s="80"/>
      <c r="G126" s="80"/>
      <c r="H126" s="80"/>
      <c r="I126" s="80"/>
      <c r="J126" s="80"/>
      <c r="K126" s="80"/>
      <c r="L126" s="80"/>
      <c r="M126" s="80"/>
      <c r="N126" s="80"/>
      <c r="O126" s="267"/>
      <c r="P126" s="80"/>
      <c r="Q126" s="80"/>
      <c r="R126" s="268"/>
      <c r="S126" s="2"/>
      <c r="T126" s="81">
        <f t="shared" si="19"/>
        <v>0</v>
      </c>
      <c r="U126" s="79">
        <f t="shared" si="17"/>
        <v>0</v>
      </c>
    </row>
    <row r="127" spans="1:21" ht="9" customHeight="1" x14ac:dyDescent="0.25">
      <c r="A127" s="229"/>
      <c r="B127" s="230"/>
      <c r="C127" s="231"/>
      <c r="D127" s="364"/>
      <c r="E127" s="2"/>
      <c r="F127" s="84"/>
      <c r="G127" s="84"/>
      <c r="H127" s="84"/>
      <c r="I127" s="84"/>
      <c r="J127" s="84"/>
      <c r="K127" s="84"/>
      <c r="L127" s="84"/>
      <c r="M127" s="84"/>
      <c r="N127" s="84"/>
      <c r="O127" s="267"/>
      <c r="P127" s="267"/>
      <c r="Q127" s="267"/>
      <c r="R127" s="268"/>
      <c r="S127" s="2"/>
      <c r="T127" s="85"/>
      <c r="U127" s="83"/>
    </row>
    <row r="128" spans="1:21" s="10" customFormat="1" ht="18.75" x14ac:dyDescent="0.3">
      <c r="A128" s="226" t="s">
        <v>163</v>
      </c>
      <c r="B128" s="238"/>
      <c r="C128" s="239"/>
      <c r="D128" s="365" t="s">
        <v>12</v>
      </c>
      <c r="E128" s="87"/>
      <c r="F128" s="72" t="s">
        <v>187</v>
      </c>
      <c r="G128" s="72" t="s">
        <v>80</v>
      </c>
      <c r="H128" s="72" t="s">
        <v>81</v>
      </c>
      <c r="I128" s="72" t="s">
        <v>82</v>
      </c>
      <c r="J128" s="72" t="s">
        <v>83</v>
      </c>
      <c r="K128" s="72" t="s">
        <v>84</v>
      </c>
      <c r="L128" s="72" t="s">
        <v>85</v>
      </c>
      <c r="M128" s="72">
        <v>7</v>
      </c>
      <c r="N128" s="72" t="s">
        <v>86</v>
      </c>
      <c r="O128" s="269"/>
      <c r="P128" s="266" t="s">
        <v>45</v>
      </c>
      <c r="Q128" s="217" t="s">
        <v>45</v>
      </c>
      <c r="R128" s="268"/>
      <c r="S128" s="87"/>
      <c r="T128" s="88" t="s">
        <v>45</v>
      </c>
      <c r="U128" s="89" t="s">
        <v>1</v>
      </c>
    </row>
    <row r="129" spans="1:21" ht="9" customHeight="1" x14ac:dyDescent="0.25">
      <c r="A129" s="229"/>
      <c r="B129" s="230"/>
      <c r="C129" s="231"/>
      <c r="D129" s="364"/>
      <c r="E129" s="2"/>
      <c r="F129" s="84"/>
      <c r="G129" s="84"/>
      <c r="H129" s="84"/>
      <c r="I129" s="84"/>
      <c r="J129" s="84"/>
      <c r="K129" s="84"/>
      <c r="L129" s="84"/>
      <c r="M129" s="84"/>
      <c r="N129" s="84"/>
      <c r="O129" s="267"/>
      <c r="P129" s="84"/>
      <c r="Q129" s="84"/>
      <c r="R129" s="268"/>
      <c r="S129" s="2"/>
      <c r="T129" s="85"/>
      <c r="U129" s="83"/>
    </row>
    <row r="130" spans="1:21" x14ac:dyDescent="0.25">
      <c r="A130" s="243" t="s">
        <v>372</v>
      </c>
      <c r="B130" s="244" t="s">
        <v>442</v>
      </c>
      <c r="C130" s="231"/>
      <c r="D130" s="363">
        <v>51</v>
      </c>
      <c r="E130" s="2"/>
      <c r="F130" s="80"/>
      <c r="G130" s="80"/>
      <c r="H130" s="80"/>
      <c r="I130" s="80"/>
      <c r="J130" s="80"/>
      <c r="K130" s="80"/>
      <c r="L130" s="80"/>
      <c r="M130" s="80"/>
      <c r="N130" s="80"/>
      <c r="O130" s="267"/>
      <c r="P130" s="80"/>
      <c r="Q130" s="80"/>
      <c r="R130" s="268"/>
      <c r="S130" s="2"/>
      <c r="T130" s="81">
        <f>SUM(F130:N130)</f>
        <v>0</v>
      </c>
      <c r="U130" s="79">
        <f>(T130*D130)+(P130*$D$265)+(Q130*$D$264)</f>
        <v>0</v>
      </c>
    </row>
    <row r="131" spans="1:21" x14ac:dyDescent="0.25">
      <c r="A131" s="245" t="s">
        <v>373</v>
      </c>
      <c r="B131" s="246" t="s">
        <v>443</v>
      </c>
      <c r="C131" s="231"/>
      <c r="D131" s="363">
        <v>61</v>
      </c>
      <c r="E131" s="2"/>
      <c r="F131" s="80"/>
      <c r="G131" s="80"/>
      <c r="H131" s="80"/>
      <c r="I131" s="80"/>
      <c r="J131" s="80"/>
      <c r="K131" s="80"/>
      <c r="L131" s="80"/>
      <c r="M131" s="80"/>
      <c r="N131" s="80"/>
      <c r="O131" s="267"/>
      <c r="P131" s="80"/>
      <c r="Q131" s="80"/>
      <c r="R131" s="268"/>
      <c r="S131" s="2"/>
      <c r="T131" s="81">
        <f>SUM(F131:N131)</f>
        <v>0</v>
      </c>
      <c r="U131" s="79">
        <f>(T131*D131)+(P131*$D$265)+(Q131*$D$264)</f>
        <v>0</v>
      </c>
    </row>
    <row r="132" spans="1:21" x14ac:dyDescent="0.25">
      <c r="A132" s="245" t="s">
        <v>374</v>
      </c>
      <c r="B132" s="246" t="s">
        <v>444</v>
      </c>
      <c r="C132" s="231"/>
      <c r="D132" s="363">
        <v>62</v>
      </c>
      <c r="E132" s="2"/>
      <c r="F132" s="80"/>
      <c r="G132" s="80"/>
      <c r="H132" s="80"/>
      <c r="I132" s="80"/>
      <c r="J132" s="80"/>
      <c r="K132" s="80"/>
      <c r="L132" s="80"/>
      <c r="M132" s="80"/>
      <c r="N132" s="80"/>
      <c r="O132" s="267"/>
      <c r="P132" s="80"/>
      <c r="Q132" s="80"/>
      <c r="R132" s="268"/>
      <c r="S132" s="2"/>
      <c r="T132" s="81">
        <f>SUM(F132:N132)</f>
        <v>0</v>
      </c>
      <c r="U132" s="79">
        <f>(T132*D132)+(P132*$D$265)+(Q132*$D$264)</f>
        <v>0</v>
      </c>
    </row>
    <row r="133" spans="1:21" x14ac:dyDescent="0.25">
      <c r="A133" s="245" t="s">
        <v>164</v>
      </c>
      <c r="B133" s="246" t="s">
        <v>692</v>
      </c>
      <c r="C133" s="231"/>
      <c r="D133" s="363">
        <v>73</v>
      </c>
      <c r="E133" s="2"/>
      <c r="F133" s="80"/>
      <c r="G133" s="80"/>
      <c r="H133" s="80"/>
      <c r="I133" s="80"/>
      <c r="J133" s="80"/>
      <c r="K133" s="80"/>
      <c r="L133" s="80"/>
      <c r="M133" s="80"/>
      <c r="N133" s="80"/>
      <c r="O133" s="267"/>
      <c r="P133" s="80"/>
      <c r="Q133" s="80"/>
      <c r="R133" s="268"/>
      <c r="S133" s="2"/>
      <c r="T133" s="81">
        <f>SUM(F133:N133)</f>
        <v>0</v>
      </c>
      <c r="U133" s="79">
        <f>(T133*D133)+(P133*$D$265)+(Q133*$D$264)</f>
        <v>0</v>
      </c>
    </row>
    <row r="134" spans="1:21" ht="9" customHeight="1" x14ac:dyDescent="0.25">
      <c r="A134" s="247"/>
      <c r="B134" s="248"/>
      <c r="C134" s="231"/>
      <c r="D134" s="364"/>
      <c r="E134" s="2"/>
      <c r="F134" s="84"/>
      <c r="G134" s="84"/>
      <c r="H134" s="84"/>
      <c r="I134" s="84"/>
      <c r="J134" s="84"/>
      <c r="K134" s="84"/>
      <c r="L134" s="84"/>
      <c r="M134" s="84"/>
      <c r="N134" s="84"/>
      <c r="O134" s="267"/>
      <c r="P134" s="267"/>
      <c r="Q134" s="267"/>
      <c r="R134" s="268"/>
      <c r="S134" s="2"/>
      <c r="T134" s="85"/>
      <c r="U134" s="83"/>
    </row>
    <row r="135" spans="1:21" s="10" customFormat="1" ht="18.75" x14ac:dyDescent="0.3">
      <c r="A135" s="226" t="s">
        <v>165</v>
      </c>
      <c r="B135" s="249"/>
      <c r="C135" s="239"/>
      <c r="D135" s="365" t="s">
        <v>12</v>
      </c>
      <c r="E135" s="87"/>
      <c r="F135" s="72" t="s">
        <v>187</v>
      </c>
      <c r="G135" s="72" t="s">
        <v>80</v>
      </c>
      <c r="H135" s="72" t="s">
        <v>81</v>
      </c>
      <c r="I135" s="72" t="s">
        <v>82</v>
      </c>
      <c r="J135" s="72" t="s">
        <v>83</v>
      </c>
      <c r="K135" s="72" t="s">
        <v>84</v>
      </c>
      <c r="L135" s="72" t="s">
        <v>85</v>
      </c>
      <c r="M135" s="72">
        <v>7</v>
      </c>
      <c r="N135" s="72" t="s">
        <v>86</v>
      </c>
      <c r="O135" s="269"/>
      <c r="P135" s="266" t="s">
        <v>45</v>
      </c>
      <c r="Q135" s="217" t="s">
        <v>45</v>
      </c>
      <c r="R135" s="268"/>
      <c r="S135" s="87"/>
      <c r="T135" s="88" t="s">
        <v>45</v>
      </c>
      <c r="U135" s="89" t="s">
        <v>1</v>
      </c>
    </row>
    <row r="136" spans="1:21" ht="9" customHeight="1" x14ac:dyDescent="0.25">
      <c r="A136" s="247"/>
      <c r="B136" s="248"/>
      <c r="C136" s="231"/>
      <c r="D136" s="364"/>
      <c r="E136" s="2"/>
      <c r="F136" s="84"/>
      <c r="G136" s="84"/>
      <c r="H136" s="84"/>
      <c r="I136" s="84"/>
      <c r="J136" s="84"/>
      <c r="K136" s="84"/>
      <c r="L136" s="84"/>
      <c r="M136" s="84"/>
      <c r="N136" s="84"/>
      <c r="O136" s="267"/>
      <c r="P136" s="84"/>
      <c r="Q136" s="84"/>
      <c r="R136" s="268"/>
      <c r="S136" s="2"/>
      <c r="T136" s="85"/>
      <c r="U136" s="83"/>
    </row>
    <row r="137" spans="1:21" x14ac:dyDescent="0.25">
      <c r="A137" s="233" t="s">
        <v>525</v>
      </c>
      <c r="B137" s="234" t="s">
        <v>526</v>
      </c>
      <c r="C137" s="231"/>
      <c r="D137" s="363">
        <v>65</v>
      </c>
      <c r="E137" s="2"/>
      <c r="F137" s="80"/>
      <c r="G137" s="80"/>
      <c r="H137" s="80"/>
      <c r="I137" s="80"/>
      <c r="J137" s="80"/>
      <c r="K137" s="80"/>
      <c r="L137" s="80"/>
      <c r="M137" s="80"/>
      <c r="N137" s="80"/>
      <c r="O137" s="267"/>
      <c r="P137" s="80"/>
      <c r="Q137" s="177"/>
      <c r="R137" s="268"/>
      <c r="S137" s="2"/>
      <c r="T137" s="81">
        <f t="shared" ref="T137:T147" si="20">SUM(F137:N137)</f>
        <v>0</v>
      </c>
      <c r="U137" s="79">
        <f t="shared" ref="U137:U147" si="21">(T137*D137)+(P137*$D$265)+(Q137*$D$264)</f>
        <v>0</v>
      </c>
    </row>
    <row r="138" spans="1:21" x14ac:dyDescent="0.25">
      <c r="A138" s="233" t="s">
        <v>527</v>
      </c>
      <c r="B138" s="234" t="s">
        <v>528</v>
      </c>
      <c r="C138" s="231"/>
      <c r="D138" s="363">
        <v>77</v>
      </c>
      <c r="E138" s="2"/>
      <c r="F138" s="80"/>
      <c r="G138" s="80"/>
      <c r="H138" s="80"/>
      <c r="I138" s="80"/>
      <c r="J138" s="80"/>
      <c r="K138" s="80"/>
      <c r="L138" s="80"/>
      <c r="M138" s="80"/>
      <c r="N138" s="80"/>
      <c r="O138" s="267"/>
      <c r="P138" s="80"/>
      <c r="Q138" s="80"/>
      <c r="R138" s="268"/>
      <c r="S138" s="2"/>
      <c r="T138" s="81">
        <f t="shared" si="20"/>
        <v>0</v>
      </c>
      <c r="U138" s="79">
        <f t="shared" si="21"/>
        <v>0</v>
      </c>
    </row>
    <row r="139" spans="1:21" x14ac:dyDescent="0.25">
      <c r="A139" s="233" t="s">
        <v>375</v>
      </c>
      <c r="B139" s="234" t="s">
        <v>445</v>
      </c>
      <c r="C139" s="231"/>
      <c r="D139" s="363">
        <v>82</v>
      </c>
      <c r="E139" s="2"/>
      <c r="F139" s="80"/>
      <c r="G139" s="80"/>
      <c r="H139" s="80"/>
      <c r="I139" s="80"/>
      <c r="J139" s="80"/>
      <c r="K139" s="80"/>
      <c r="L139" s="80"/>
      <c r="M139" s="80"/>
      <c r="N139" s="80"/>
      <c r="O139" s="267"/>
      <c r="P139" s="80"/>
      <c r="Q139" s="177"/>
      <c r="R139" s="268"/>
      <c r="S139" s="2"/>
      <c r="T139" s="81">
        <f t="shared" si="20"/>
        <v>0</v>
      </c>
      <c r="U139" s="79">
        <f t="shared" si="21"/>
        <v>0</v>
      </c>
    </row>
    <row r="140" spans="1:21" x14ac:dyDescent="0.25">
      <c r="A140" s="233" t="s">
        <v>376</v>
      </c>
      <c r="B140" s="234" t="s">
        <v>529</v>
      </c>
      <c r="C140" s="231"/>
      <c r="D140" s="363">
        <v>95</v>
      </c>
      <c r="E140" s="2"/>
      <c r="F140" s="80"/>
      <c r="G140" s="80"/>
      <c r="H140" s="80"/>
      <c r="I140" s="80"/>
      <c r="J140" s="80"/>
      <c r="K140" s="80"/>
      <c r="L140" s="80"/>
      <c r="M140" s="80"/>
      <c r="N140" s="80"/>
      <c r="O140" s="267"/>
      <c r="P140" s="80"/>
      <c r="Q140" s="80"/>
      <c r="R140" s="268"/>
      <c r="S140" s="2"/>
      <c r="T140" s="81">
        <f t="shared" si="20"/>
        <v>0</v>
      </c>
      <c r="U140" s="79">
        <f t="shared" si="21"/>
        <v>0</v>
      </c>
    </row>
    <row r="141" spans="1:21" x14ac:dyDescent="0.25">
      <c r="A141" s="233" t="s">
        <v>377</v>
      </c>
      <c r="B141" s="234" t="s">
        <v>447</v>
      </c>
      <c r="C141" s="231"/>
      <c r="D141" s="363">
        <v>82</v>
      </c>
      <c r="E141" s="2"/>
      <c r="F141" s="80"/>
      <c r="G141" s="80"/>
      <c r="H141" s="80"/>
      <c r="I141" s="80"/>
      <c r="J141" s="80"/>
      <c r="K141" s="80"/>
      <c r="L141" s="80"/>
      <c r="M141" s="80"/>
      <c r="N141" s="80"/>
      <c r="O141" s="267"/>
      <c r="P141" s="80"/>
      <c r="Q141" s="177"/>
      <c r="R141" s="268"/>
      <c r="S141" s="2"/>
      <c r="T141" s="81">
        <f t="shared" ref="T141:T145" si="22">SUM(F141:N141)</f>
        <v>0</v>
      </c>
      <c r="U141" s="79">
        <f t="shared" si="21"/>
        <v>0</v>
      </c>
    </row>
    <row r="142" spans="1:21" x14ac:dyDescent="0.25">
      <c r="A142" s="233" t="s">
        <v>378</v>
      </c>
      <c r="B142" s="234" t="s">
        <v>530</v>
      </c>
      <c r="C142" s="231"/>
      <c r="D142" s="363">
        <v>95</v>
      </c>
      <c r="E142" s="2"/>
      <c r="F142" s="80"/>
      <c r="G142" s="80"/>
      <c r="H142" s="80"/>
      <c r="I142" s="80"/>
      <c r="J142" s="80"/>
      <c r="K142" s="80"/>
      <c r="L142" s="80"/>
      <c r="M142" s="80"/>
      <c r="N142" s="80"/>
      <c r="O142" s="267"/>
      <c r="P142" s="80"/>
      <c r="Q142" s="80"/>
      <c r="R142" s="268"/>
      <c r="S142" s="2"/>
      <c r="T142" s="81">
        <f t="shared" si="22"/>
        <v>0</v>
      </c>
      <c r="U142" s="79">
        <f t="shared" si="21"/>
        <v>0</v>
      </c>
    </row>
    <row r="143" spans="1:21" x14ac:dyDescent="0.25">
      <c r="A143" s="233" t="s">
        <v>379</v>
      </c>
      <c r="B143" s="234" t="s">
        <v>448</v>
      </c>
      <c r="C143" s="231"/>
      <c r="D143" s="363">
        <v>82</v>
      </c>
      <c r="E143" s="2"/>
      <c r="F143" s="80"/>
      <c r="G143" s="80"/>
      <c r="H143" s="80"/>
      <c r="I143" s="80"/>
      <c r="J143" s="80"/>
      <c r="K143" s="80"/>
      <c r="L143" s="80"/>
      <c r="M143" s="80"/>
      <c r="N143" s="80"/>
      <c r="O143" s="267"/>
      <c r="P143" s="80"/>
      <c r="Q143" s="177"/>
      <c r="R143" s="268"/>
      <c r="S143" s="2"/>
      <c r="T143" s="81">
        <f t="shared" si="22"/>
        <v>0</v>
      </c>
      <c r="U143" s="79">
        <f t="shared" si="21"/>
        <v>0</v>
      </c>
    </row>
    <row r="144" spans="1:21" x14ac:dyDescent="0.25">
      <c r="A144" s="233" t="s">
        <v>380</v>
      </c>
      <c r="B144" s="234" t="s">
        <v>531</v>
      </c>
      <c r="C144" s="231"/>
      <c r="D144" s="363">
        <v>95</v>
      </c>
      <c r="E144" s="2"/>
      <c r="F144" s="80"/>
      <c r="G144" s="80"/>
      <c r="H144" s="80"/>
      <c r="I144" s="80"/>
      <c r="J144" s="80"/>
      <c r="K144" s="80"/>
      <c r="L144" s="80"/>
      <c r="M144" s="80"/>
      <c r="N144" s="80"/>
      <c r="O144" s="267"/>
      <c r="P144" s="80"/>
      <c r="Q144" s="80"/>
      <c r="R144" s="268"/>
      <c r="S144" s="2"/>
      <c r="T144" s="81">
        <f t="shared" si="22"/>
        <v>0</v>
      </c>
      <c r="U144" s="79">
        <f t="shared" si="21"/>
        <v>0</v>
      </c>
    </row>
    <row r="145" spans="1:21" x14ac:dyDescent="0.25">
      <c r="A145" s="233" t="s">
        <v>542</v>
      </c>
      <c r="B145" s="234" t="s">
        <v>543</v>
      </c>
      <c r="C145" s="231"/>
      <c r="D145" s="363">
        <v>62</v>
      </c>
      <c r="E145" s="2"/>
      <c r="F145" s="80"/>
      <c r="G145" s="80"/>
      <c r="H145" s="80"/>
      <c r="I145" s="80"/>
      <c r="J145" s="80"/>
      <c r="K145" s="80"/>
      <c r="L145" s="80"/>
      <c r="M145" s="80"/>
      <c r="N145" s="80"/>
      <c r="O145" s="267"/>
      <c r="P145" s="80"/>
      <c r="Q145" s="80"/>
      <c r="R145" s="268"/>
      <c r="S145" s="2"/>
      <c r="T145" s="81">
        <f t="shared" si="22"/>
        <v>0</v>
      </c>
      <c r="U145" s="79">
        <f t="shared" si="21"/>
        <v>0</v>
      </c>
    </row>
    <row r="146" spans="1:21" x14ac:dyDescent="0.25">
      <c r="A146" s="233" t="s">
        <v>544</v>
      </c>
      <c r="B146" s="234" t="s">
        <v>545</v>
      </c>
      <c r="C146" s="231"/>
      <c r="D146" s="363">
        <v>62</v>
      </c>
      <c r="E146" s="2"/>
      <c r="F146" s="80"/>
      <c r="G146" s="80"/>
      <c r="H146" s="80"/>
      <c r="I146" s="80"/>
      <c r="J146" s="80"/>
      <c r="K146" s="80"/>
      <c r="L146" s="80"/>
      <c r="M146" s="80"/>
      <c r="N146" s="80"/>
      <c r="O146" s="267"/>
      <c r="P146" s="80"/>
      <c r="Q146" s="80"/>
      <c r="R146" s="268"/>
      <c r="S146" s="2"/>
      <c r="T146" s="81">
        <f t="shared" si="20"/>
        <v>0</v>
      </c>
      <c r="U146" s="79">
        <f t="shared" si="21"/>
        <v>0</v>
      </c>
    </row>
    <row r="147" spans="1:21" x14ac:dyDescent="0.25">
      <c r="A147" s="233" t="s">
        <v>546</v>
      </c>
      <c r="B147" s="234" t="s">
        <v>547</v>
      </c>
      <c r="C147" s="231"/>
      <c r="D147" s="363">
        <v>77</v>
      </c>
      <c r="E147" s="2"/>
      <c r="F147" s="80"/>
      <c r="G147" s="80"/>
      <c r="H147" s="80"/>
      <c r="I147" s="80"/>
      <c r="J147" s="80"/>
      <c r="K147" s="80"/>
      <c r="L147" s="80"/>
      <c r="M147" s="80"/>
      <c r="N147" s="80"/>
      <c r="O147" s="267"/>
      <c r="P147" s="80"/>
      <c r="Q147" s="80"/>
      <c r="R147" s="268"/>
      <c r="S147" s="2"/>
      <c r="T147" s="81">
        <f t="shared" si="20"/>
        <v>0</v>
      </c>
      <c r="U147" s="79">
        <f t="shared" si="21"/>
        <v>0</v>
      </c>
    </row>
    <row r="148" spans="1:21" ht="9" customHeight="1" x14ac:dyDescent="0.25">
      <c r="A148" s="247"/>
      <c r="B148" s="248"/>
      <c r="C148" s="231"/>
      <c r="D148" s="364"/>
      <c r="E148" s="2"/>
      <c r="F148" s="84"/>
      <c r="G148" s="84"/>
      <c r="H148" s="84"/>
      <c r="I148" s="84"/>
      <c r="J148" s="84"/>
      <c r="K148" s="84"/>
      <c r="L148" s="84"/>
      <c r="M148" s="84"/>
      <c r="N148" s="84"/>
      <c r="O148" s="267"/>
      <c r="P148" s="267"/>
      <c r="Q148" s="267"/>
      <c r="R148" s="268"/>
      <c r="S148" s="2"/>
      <c r="T148" s="85"/>
      <c r="U148" s="83"/>
    </row>
    <row r="149" spans="1:21" s="10" customFormat="1" ht="18.75" x14ac:dyDescent="0.3">
      <c r="A149" s="226" t="s">
        <v>166</v>
      </c>
      <c r="B149" s="249"/>
      <c r="C149" s="239"/>
      <c r="D149" s="365" t="s">
        <v>12</v>
      </c>
      <c r="E149" s="87"/>
      <c r="F149" s="72" t="s">
        <v>187</v>
      </c>
      <c r="G149" s="72" t="s">
        <v>80</v>
      </c>
      <c r="H149" s="72" t="s">
        <v>81</v>
      </c>
      <c r="I149" s="72" t="s">
        <v>82</v>
      </c>
      <c r="J149" s="72" t="s">
        <v>83</v>
      </c>
      <c r="K149" s="72" t="s">
        <v>84</v>
      </c>
      <c r="L149" s="72" t="s">
        <v>85</v>
      </c>
      <c r="M149" s="72">
        <v>7</v>
      </c>
      <c r="N149" s="72" t="s">
        <v>86</v>
      </c>
      <c r="O149" s="269"/>
      <c r="P149" s="266" t="s">
        <v>45</v>
      </c>
      <c r="Q149" s="217" t="s">
        <v>45</v>
      </c>
      <c r="R149" s="268"/>
      <c r="S149" s="87"/>
      <c r="T149" s="88" t="s">
        <v>45</v>
      </c>
      <c r="U149" s="89" t="s">
        <v>1</v>
      </c>
    </row>
    <row r="150" spans="1:21" ht="9" customHeight="1" x14ac:dyDescent="0.25">
      <c r="A150" s="247"/>
      <c r="B150" s="248"/>
      <c r="C150" s="231"/>
      <c r="D150" s="364"/>
      <c r="E150" s="2"/>
      <c r="F150" s="84"/>
      <c r="G150" s="84"/>
      <c r="H150" s="84"/>
      <c r="I150" s="84"/>
      <c r="J150" s="84"/>
      <c r="K150" s="84"/>
      <c r="L150" s="84"/>
      <c r="M150" s="84"/>
      <c r="N150" s="84"/>
      <c r="O150" s="267"/>
      <c r="P150" s="84"/>
      <c r="Q150" s="84"/>
      <c r="R150" s="268"/>
      <c r="S150" s="2"/>
      <c r="T150" s="85"/>
      <c r="U150" s="83"/>
    </row>
    <row r="151" spans="1:21" x14ac:dyDescent="0.25">
      <c r="A151" s="233" t="s">
        <v>381</v>
      </c>
      <c r="B151" s="234" t="s">
        <v>548</v>
      </c>
      <c r="C151" s="231"/>
      <c r="D151" s="363">
        <v>50</v>
      </c>
      <c r="E151" s="2"/>
      <c r="F151" s="80"/>
      <c r="G151" s="80"/>
      <c r="H151" s="80"/>
      <c r="I151" s="80"/>
      <c r="J151" s="80"/>
      <c r="K151" s="80"/>
      <c r="L151" s="80"/>
      <c r="M151" s="80"/>
      <c r="N151" s="80"/>
      <c r="O151" s="267"/>
      <c r="P151" s="80"/>
      <c r="Q151" s="177"/>
      <c r="R151" s="268"/>
      <c r="S151" s="2"/>
      <c r="T151" s="81">
        <f>SUM(F151:N151)</f>
        <v>0</v>
      </c>
      <c r="U151" s="79">
        <f>(T151*D151)+(P151*$D$265)</f>
        <v>0</v>
      </c>
    </row>
    <row r="152" spans="1:21" x14ac:dyDescent="0.25">
      <c r="A152" s="233" t="s">
        <v>382</v>
      </c>
      <c r="B152" s="234" t="s">
        <v>549</v>
      </c>
      <c r="C152" s="231"/>
      <c r="D152" s="363">
        <v>63</v>
      </c>
      <c r="E152" s="2"/>
      <c r="F152" s="80"/>
      <c r="G152" s="80"/>
      <c r="H152" s="80"/>
      <c r="I152" s="80"/>
      <c r="J152" s="80"/>
      <c r="K152" s="80"/>
      <c r="L152" s="80"/>
      <c r="M152" s="80"/>
      <c r="N152" s="80"/>
      <c r="O152" s="267"/>
      <c r="P152" s="80"/>
      <c r="Q152" s="80"/>
      <c r="R152" s="268"/>
      <c r="S152" s="2"/>
      <c r="T152" s="81">
        <f t="shared" ref="T152:T153" si="23">SUM(F152:N152)</f>
        <v>0</v>
      </c>
      <c r="U152" s="79">
        <f>(T152*D152)+(P152*$D$265)+(Q152*$D$264)</f>
        <v>0</v>
      </c>
    </row>
    <row r="153" spans="1:21" x14ac:dyDescent="0.25">
      <c r="A153" s="233" t="s">
        <v>550</v>
      </c>
      <c r="B153" s="234" t="s">
        <v>551</v>
      </c>
      <c r="C153" s="231"/>
      <c r="D153" s="363">
        <v>50</v>
      </c>
      <c r="E153" s="2"/>
      <c r="F153" s="80"/>
      <c r="G153" s="80"/>
      <c r="H153" s="80"/>
      <c r="I153" s="80"/>
      <c r="J153" s="80"/>
      <c r="K153" s="80"/>
      <c r="L153" s="80"/>
      <c r="M153" s="80"/>
      <c r="N153" s="80"/>
      <c r="O153" s="267"/>
      <c r="P153" s="80"/>
      <c r="Q153" s="80"/>
      <c r="R153" s="268"/>
      <c r="S153" s="2"/>
      <c r="T153" s="81">
        <f t="shared" si="23"/>
        <v>0</v>
      </c>
      <c r="U153" s="79">
        <f>(T153*D153)+(P153*$D$265)+(Q153*$D$264)</f>
        <v>0</v>
      </c>
    </row>
    <row r="154" spans="1:21" x14ac:dyDescent="0.25">
      <c r="A154" s="233" t="s">
        <v>552</v>
      </c>
      <c r="B154" s="234" t="s">
        <v>693</v>
      </c>
      <c r="C154" s="231"/>
      <c r="D154" s="363">
        <v>63</v>
      </c>
      <c r="E154" s="2"/>
      <c r="F154" s="80"/>
      <c r="G154" s="80"/>
      <c r="H154" s="80"/>
      <c r="I154" s="80"/>
      <c r="J154" s="80"/>
      <c r="K154" s="80"/>
      <c r="L154" s="80"/>
      <c r="M154" s="80"/>
      <c r="N154" s="80"/>
      <c r="O154" s="267"/>
      <c r="P154" s="80"/>
      <c r="Q154" s="80"/>
      <c r="R154" s="268"/>
      <c r="S154" s="2"/>
      <c r="T154" s="81">
        <f t="shared" ref="T154" si="24">SUM(F154:N154)</f>
        <v>0</v>
      </c>
      <c r="U154" s="79">
        <f>(T154*D154)+(P154*$D$265)+(Q154*$D$264)</f>
        <v>0</v>
      </c>
    </row>
    <row r="155" spans="1:21" x14ac:dyDescent="0.25">
      <c r="A155" s="233" t="s">
        <v>553</v>
      </c>
      <c r="B155" s="234" t="s">
        <v>694</v>
      </c>
      <c r="C155" s="231"/>
      <c r="D155" s="363">
        <v>63</v>
      </c>
      <c r="E155" s="2"/>
      <c r="F155" s="80"/>
      <c r="G155" s="80"/>
      <c r="H155" s="80"/>
      <c r="I155" s="80"/>
      <c r="J155" s="80"/>
      <c r="K155" s="80"/>
      <c r="L155" s="80"/>
      <c r="M155" s="80"/>
      <c r="N155" s="80"/>
      <c r="O155" s="267"/>
      <c r="P155" s="80"/>
      <c r="Q155" s="80"/>
      <c r="R155" s="267"/>
      <c r="S155" s="2"/>
      <c r="T155" s="81">
        <f>SUM(F155:N155)</f>
        <v>0</v>
      </c>
      <c r="U155" s="79">
        <f>(T155*D155)+(P155*$D$265)+(Q155*$D$264)</f>
        <v>0</v>
      </c>
    </row>
    <row r="156" spans="1:21" ht="9" customHeight="1" x14ac:dyDescent="0.25">
      <c r="A156" s="229"/>
      <c r="B156" s="230"/>
      <c r="C156" s="231"/>
      <c r="D156" s="364"/>
      <c r="E156" s="2"/>
      <c r="F156" s="84"/>
      <c r="G156" s="84"/>
      <c r="H156" s="84"/>
      <c r="I156" s="84"/>
      <c r="J156" s="84"/>
      <c r="K156" s="84"/>
      <c r="L156" s="84"/>
      <c r="M156" s="84"/>
      <c r="N156" s="84"/>
      <c r="O156" s="267"/>
      <c r="P156" s="267"/>
      <c r="Q156" s="267"/>
      <c r="R156" s="267"/>
      <c r="S156" s="2"/>
      <c r="T156" s="85"/>
      <c r="U156" s="83"/>
    </row>
    <row r="157" spans="1:21" s="10" customFormat="1" ht="18.75" x14ac:dyDescent="0.3">
      <c r="A157" s="240" t="s">
        <v>695</v>
      </c>
      <c r="B157" s="241"/>
      <c r="C157" s="239"/>
      <c r="D157" s="366" t="s">
        <v>12</v>
      </c>
      <c r="E157" s="87"/>
      <c r="F157" s="139"/>
      <c r="G157" s="140"/>
      <c r="H157" s="140"/>
      <c r="I157" s="140"/>
      <c r="J157" s="140" t="s">
        <v>487</v>
      </c>
      <c r="K157" s="140"/>
      <c r="L157" s="140"/>
      <c r="M157" s="140"/>
      <c r="N157" s="141"/>
      <c r="O157" s="269"/>
      <c r="P157" s="211" t="s">
        <v>188</v>
      </c>
      <c r="Q157" s="211" t="s">
        <v>725</v>
      </c>
      <c r="R157" s="353" t="s">
        <v>646</v>
      </c>
      <c r="S157" s="87"/>
      <c r="T157" s="70" t="s">
        <v>45</v>
      </c>
      <c r="U157" s="58" t="s">
        <v>1</v>
      </c>
    </row>
    <row r="158" spans="1:21" s="10" customFormat="1" ht="18.75" x14ac:dyDescent="0.3">
      <c r="A158" s="250" t="s">
        <v>167</v>
      </c>
      <c r="B158" s="242"/>
      <c r="C158" s="239"/>
      <c r="D158" s="367" t="s">
        <v>13</v>
      </c>
      <c r="E158" s="87"/>
      <c r="F158" s="72" t="s">
        <v>187</v>
      </c>
      <c r="G158" s="72" t="s">
        <v>80</v>
      </c>
      <c r="H158" s="72" t="s">
        <v>81</v>
      </c>
      <c r="I158" s="72" t="s">
        <v>82</v>
      </c>
      <c r="J158" s="72" t="s">
        <v>83</v>
      </c>
      <c r="K158" s="72" t="s">
        <v>84</v>
      </c>
      <c r="L158" s="72" t="s">
        <v>85</v>
      </c>
      <c r="M158" s="72">
        <v>7</v>
      </c>
      <c r="N158" s="72" t="s">
        <v>86</v>
      </c>
      <c r="O158" s="269"/>
      <c r="P158" s="266" t="s">
        <v>45</v>
      </c>
      <c r="Q158" s="266" t="s">
        <v>45</v>
      </c>
      <c r="R158" s="266" t="s">
        <v>45</v>
      </c>
      <c r="S158" s="87"/>
      <c r="T158" s="73"/>
      <c r="U158" s="74"/>
    </row>
    <row r="159" spans="1:21" ht="9" customHeight="1" x14ac:dyDescent="0.25">
      <c r="A159" s="229"/>
      <c r="B159" s="230"/>
      <c r="C159" s="231"/>
      <c r="D159" s="368"/>
      <c r="E159" s="2"/>
      <c r="O159" s="267"/>
      <c r="P159" s="77"/>
      <c r="Q159" s="77"/>
      <c r="R159" s="77"/>
      <c r="S159" s="2"/>
    </row>
    <row r="160" spans="1:21" x14ac:dyDescent="0.25">
      <c r="A160" s="233" t="s">
        <v>383</v>
      </c>
      <c r="B160" s="234" t="s">
        <v>449</v>
      </c>
      <c r="C160" s="231"/>
      <c r="D160" s="363">
        <v>80</v>
      </c>
      <c r="E160" s="2"/>
      <c r="F160" s="164"/>
      <c r="G160" s="115"/>
      <c r="H160" s="80"/>
      <c r="I160" s="80"/>
      <c r="J160" s="80"/>
      <c r="K160" s="80"/>
      <c r="L160" s="80"/>
      <c r="M160" s="80"/>
      <c r="N160" s="80"/>
      <c r="O160" s="267"/>
      <c r="P160" s="80"/>
      <c r="Q160" s="80"/>
      <c r="R160" s="80"/>
      <c r="S160" s="2"/>
      <c r="T160" s="81">
        <f>SUM(F160:N160)</f>
        <v>0</v>
      </c>
      <c r="U160" s="79">
        <f>(T160*D160)+(P160*$D$265)+(Q160*$D$264)+(R160*$D$263)</f>
        <v>0</v>
      </c>
    </row>
    <row r="161" spans="1:21" x14ac:dyDescent="0.25">
      <c r="A161" s="233" t="s">
        <v>384</v>
      </c>
      <c r="B161" s="234" t="s">
        <v>450</v>
      </c>
      <c r="C161" s="231"/>
      <c r="D161" s="363">
        <v>88</v>
      </c>
      <c r="E161" s="2"/>
      <c r="F161" s="114"/>
      <c r="G161" s="115"/>
      <c r="H161" s="80"/>
      <c r="I161" s="80"/>
      <c r="J161" s="80"/>
      <c r="K161" s="80"/>
      <c r="L161" s="80"/>
      <c r="M161" s="80"/>
      <c r="N161" s="80"/>
      <c r="O161" s="267"/>
      <c r="P161" s="80"/>
      <c r="Q161" s="80"/>
      <c r="R161" s="80"/>
      <c r="S161" s="2"/>
      <c r="T161" s="81">
        <f>SUM(F161:N161)</f>
        <v>0</v>
      </c>
      <c r="U161" s="79">
        <f>(T161*D161)+(P161*$D$265)+(Q161*$D$264)+(R161*$D$263)</f>
        <v>0</v>
      </c>
    </row>
    <row r="162" spans="1:21" x14ac:dyDescent="0.25">
      <c r="A162" s="233" t="s">
        <v>696</v>
      </c>
      <c r="B162" s="234" t="s">
        <v>697</v>
      </c>
      <c r="C162" s="231"/>
      <c r="D162" s="363">
        <v>90</v>
      </c>
      <c r="E162" s="2"/>
      <c r="F162" s="114"/>
      <c r="G162" s="115"/>
      <c r="H162" s="80"/>
      <c r="I162" s="80"/>
      <c r="J162" s="80"/>
      <c r="K162" s="80"/>
      <c r="L162" s="80"/>
      <c r="M162" s="80"/>
      <c r="N162" s="80"/>
      <c r="O162" s="267"/>
      <c r="P162" s="80"/>
      <c r="Q162" s="80"/>
      <c r="R162" s="80"/>
      <c r="S162" s="2"/>
      <c r="T162" s="81">
        <f>SUM(F162:N162)</f>
        <v>0</v>
      </c>
      <c r="U162" s="79">
        <f>(T162*D162)+(P162*$D$265)+(Q162*$D$264)+(R162*$D$263)</f>
        <v>0</v>
      </c>
    </row>
    <row r="163" spans="1:21" x14ac:dyDescent="0.25">
      <c r="A163" s="233" t="s">
        <v>698</v>
      </c>
      <c r="B163" s="234" t="s">
        <v>699</v>
      </c>
      <c r="C163" s="231"/>
      <c r="D163" s="363">
        <v>98</v>
      </c>
      <c r="E163" s="2"/>
      <c r="F163" s="165"/>
      <c r="G163" s="115"/>
      <c r="H163" s="80"/>
      <c r="I163" s="80"/>
      <c r="J163" s="80"/>
      <c r="K163" s="80"/>
      <c r="L163" s="80"/>
      <c r="M163" s="80"/>
      <c r="N163" s="80"/>
      <c r="O163" s="267"/>
      <c r="P163" s="80"/>
      <c r="Q163" s="80"/>
      <c r="R163" s="80"/>
      <c r="S163" s="2"/>
      <c r="T163" s="81">
        <f>SUM(F163:N163)</f>
        <v>0</v>
      </c>
      <c r="U163" s="79">
        <f>(T163*D163)+(P163*$D$265)+(Q163*$D$264)+(R163*$D$263)</f>
        <v>0</v>
      </c>
    </row>
    <row r="164" spans="1:21" ht="9" customHeight="1" x14ac:dyDescent="0.25">
      <c r="A164" s="229"/>
      <c r="B164" s="230"/>
      <c r="C164" s="231"/>
      <c r="D164" s="364"/>
      <c r="E164" s="2"/>
      <c r="F164" s="84"/>
      <c r="G164" s="84"/>
      <c r="H164" s="84"/>
      <c r="I164" s="84"/>
      <c r="J164" s="84"/>
      <c r="K164" s="84"/>
      <c r="L164" s="84"/>
      <c r="M164" s="84"/>
      <c r="N164" s="84"/>
      <c r="O164" s="267"/>
      <c r="P164" s="267"/>
      <c r="Q164" s="267"/>
      <c r="R164" s="267"/>
      <c r="S164" s="2"/>
      <c r="T164" s="85"/>
      <c r="U164" s="83"/>
    </row>
    <row r="165" spans="1:21" s="10" customFormat="1" ht="18.75" x14ac:dyDescent="0.3">
      <c r="A165" s="250" t="s">
        <v>168</v>
      </c>
      <c r="B165" s="238"/>
      <c r="C165" s="251"/>
      <c r="D165" s="365" t="s">
        <v>12</v>
      </c>
      <c r="E165" s="87"/>
      <c r="F165" s="72" t="s">
        <v>187</v>
      </c>
      <c r="G165" s="72" t="s">
        <v>80</v>
      </c>
      <c r="H165" s="72" t="s">
        <v>81</v>
      </c>
      <c r="I165" s="72" t="s">
        <v>82</v>
      </c>
      <c r="J165" s="72" t="s">
        <v>83</v>
      </c>
      <c r="K165" s="72" t="s">
        <v>84</v>
      </c>
      <c r="L165" s="72" t="s">
        <v>85</v>
      </c>
      <c r="M165" s="72">
        <v>7</v>
      </c>
      <c r="N165" s="72" t="s">
        <v>86</v>
      </c>
      <c r="O165" s="270"/>
      <c r="P165" s="266" t="s">
        <v>45</v>
      </c>
      <c r="Q165" s="217" t="s">
        <v>45</v>
      </c>
      <c r="R165" s="266" t="s">
        <v>45</v>
      </c>
      <c r="S165" s="95"/>
      <c r="T165" s="88" t="s">
        <v>45</v>
      </c>
      <c r="U165" s="89" t="s">
        <v>1</v>
      </c>
    </row>
    <row r="166" spans="1:21" ht="9" customHeight="1" x14ac:dyDescent="0.25">
      <c r="A166" s="229"/>
      <c r="B166" s="230"/>
      <c r="C166" s="231"/>
      <c r="D166" s="364"/>
      <c r="E166" s="2"/>
      <c r="F166" s="84"/>
      <c r="G166" s="84"/>
      <c r="H166" s="84"/>
      <c r="I166" s="84"/>
      <c r="J166" s="84"/>
      <c r="K166" s="84"/>
      <c r="L166" s="84"/>
      <c r="M166" s="84"/>
      <c r="N166" s="84"/>
      <c r="O166" s="267"/>
      <c r="P166" s="84"/>
      <c r="Q166" s="84"/>
      <c r="R166" s="84"/>
      <c r="S166" s="2"/>
      <c r="T166" s="85"/>
      <c r="U166" s="83"/>
    </row>
    <row r="167" spans="1:21" x14ac:dyDescent="0.25">
      <c r="A167" s="233" t="s">
        <v>385</v>
      </c>
      <c r="B167" s="234" t="s">
        <v>451</v>
      </c>
      <c r="C167" s="231"/>
      <c r="D167" s="363">
        <v>86</v>
      </c>
      <c r="E167" s="2"/>
      <c r="F167" s="164"/>
      <c r="G167" s="115"/>
      <c r="H167" s="80"/>
      <c r="I167" s="80"/>
      <c r="J167" s="80"/>
      <c r="K167" s="80"/>
      <c r="L167" s="80"/>
      <c r="M167" s="80"/>
      <c r="N167" s="80"/>
      <c r="O167" s="267"/>
      <c r="P167" s="80"/>
      <c r="Q167" s="80"/>
      <c r="R167" s="80"/>
      <c r="S167" s="2"/>
      <c r="T167" s="81">
        <f>SUM(F167:N167)</f>
        <v>0</v>
      </c>
      <c r="U167" s="79">
        <f>(T167*D167)+(P167*$D$265)+(Q167*$D$264)+(R167*$D$263)</f>
        <v>0</v>
      </c>
    </row>
    <row r="168" spans="1:21" x14ac:dyDescent="0.25">
      <c r="A168" s="233" t="s">
        <v>386</v>
      </c>
      <c r="B168" s="234" t="s">
        <v>452</v>
      </c>
      <c r="C168" s="231"/>
      <c r="D168" s="363">
        <v>94</v>
      </c>
      <c r="E168" s="2"/>
      <c r="F168" s="114"/>
      <c r="G168" s="115"/>
      <c r="H168" s="80"/>
      <c r="I168" s="80"/>
      <c r="J168" s="80"/>
      <c r="K168" s="80"/>
      <c r="L168" s="80"/>
      <c r="M168" s="80"/>
      <c r="N168" s="80"/>
      <c r="O168" s="267"/>
      <c r="P168" s="80"/>
      <c r="Q168" s="80"/>
      <c r="R168" s="80"/>
      <c r="S168" s="2"/>
      <c r="T168" s="81">
        <f>SUM(F168:N168)</f>
        <v>0</v>
      </c>
      <c r="U168" s="79">
        <f>(T168*D168)+(P168*$D$265)+(Q168*$D$264)+(R168*$D$263)</f>
        <v>0</v>
      </c>
    </row>
    <row r="169" spans="1:21" x14ac:dyDescent="0.25">
      <c r="A169" s="233" t="s">
        <v>700</v>
      </c>
      <c r="B169" s="234" t="s">
        <v>701</v>
      </c>
      <c r="C169" s="231"/>
      <c r="D169" s="363">
        <v>97</v>
      </c>
      <c r="E169" s="2"/>
      <c r="F169" s="114"/>
      <c r="G169" s="115"/>
      <c r="H169" s="80"/>
      <c r="I169" s="80"/>
      <c r="J169" s="80"/>
      <c r="K169" s="80"/>
      <c r="L169" s="80"/>
      <c r="M169" s="80"/>
      <c r="N169" s="80"/>
      <c r="O169" s="267"/>
      <c r="P169" s="80"/>
      <c r="Q169" s="80"/>
      <c r="R169" s="80"/>
      <c r="S169" s="2"/>
      <c r="T169" s="81">
        <f>SUM(F169:N169)</f>
        <v>0</v>
      </c>
      <c r="U169" s="79">
        <f>(T169*D169)+(P169*$D$265)+(Q169*$D$264)+(R169*$D$263)</f>
        <v>0</v>
      </c>
    </row>
    <row r="170" spans="1:21" x14ac:dyDescent="0.25">
      <c r="A170" s="233" t="s">
        <v>702</v>
      </c>
      <c r="B170" s="234" t="s">
        <v>703</v>
      </c>
      <c r="C170" s="231"/>
      <c r="D170" s="363">
        <v>105</v>
      </c>
      <c r="E170" s="2"/>
      <c r="F170" s="165"/>
      <c r="G170" s="115"/>
      <c r="H170" s="80"/>
      <c r="I170" s="80"/>
      <c r="J170" s="80"/>
      <c r="K170" s="80"/>
      <c r="L170" s="80"/>
      <c r="M170" s="80"/>
      <c r="N170" s="80"/>
      <c r="O170" s="267"/>
      <c r="P170" s="80"/>
      <c r="Q170" s="80"/>
      <c r="R170" s="80"/>
      <c r="S170" s="2"/>
      <c r="T170" s="81">
        <f>SUM(F170:N170)</f>
        <v>0</v>
      </c>
      <c r="U170" s="79">
        <f>(T170*D170)+(P170*$D$265)+(Q170*$D$264)+(R170*$D$263)</f>
        <v>0</v>
      </c>
    </row>
    <row r="171" spans="1:21" ht="9" customHeight="1" x14ac:dyDescent="0.25">
      <c r="A171" s="229"/>
      <c r="B171" s="230"/>
      <c r="C171" s="231"/>
      <c r="D171" s="364"/>
      <c r="E171" s="2"/>
      <c r="F171" s="84"/>
      <c r="G171" s="84"/>
      <c r="H171" s="84"/>
      <c r="I171" s="84"/>
      <c r="J171" s="84"/>
      <c r="K171" s="84"/>
      <c r="L171" s="84"/>
      <c r="M171" s="84"/>
      <c r="N171" s="84"/>
      <c r="O171" s="267"/>
      <c r="P171" s="267"/>
      <c r="Q171" s="267"/>
      <c r="R171" s="267"/>
      <c r="S171" s="2"/>
      <c r="T171" s="85"/>
      <c r="U171" s="83"/>
    </row>
    <row r="172" spans="1:21" s="10" customFormat="1" ht="18.75" x14ac:dyDescent="0.3">
      <c r="A172" s="240" t="s">
        <v>704</v>
      </c>
      <c r="B172" s="241"/>
      <c r="C172" s="239"/>
      <c r="D172" s="366" t="s">
        <v>12</v>
      </c>
      <c r="E172" s="87"/>
      <c r="F172" s="139"/>
      <c r="G172" s="140"/>
      <c r="H172" s="140"/>
      <c r="I172" s="140"/>
      <c r="J172" s="140" t="s">
        <v>487</v>
      </c>
      <c r="K172" s="140"/>
      <c r="L172" s="140"/>
      <c r="M172" s="140"/>
      <c r="N172" s="141"/>
      <c r="O172" s="269"/>
      <c r="P172" s="211" t="s">
        <v>188</v>
      </c>
      <c r="Q172" s="211" t="s">
        <v>725</v>
      </c>
      <c r="R172" s="353" t="s">
        <v>646</v>
      </c>
      <c r="S172" s="87"/>
      <c r="T172" s="70" t="s">
        <v>45</v>
      </c>
      <c r="U172" s="58" t="s">
        <v>1</v>
      </c>
    </row>
    <row r="173" spans="1:21" s="10" customFormat="1" ht="18.75" x14ac:dyDescent="0.3">
      <c r="A173" s="237" t="s">
        <v>261</v>
      </c>
      <c r="B173" s="252"/>
      <c r="C173" s="251"/>
      <c r="D173" s="367"/>
      <c r="E173" s="87"/>
      <c r="F173" s="72" t="s">
        <v>187</v>
      </c>
      <c r="G173" s="72" t="s">
        <v>80</v>
      </c>
      <c r="H173" s="72" t="s">
        <v>81</v>
      </c>
      <c r="I173" s="72" t="s">
        <v>82</v>
      </c>
      <c r="J173" s="72" t="s">
        <v>83</v>
      </c>
      <c r="K173" s="72" t="s">
        <v>84</v>
      </c>
      <c r="L173" s="72" t="s">
        <v>85</v>
      </c>
      <c r="M173" s="72">
        <v>7</v>
      </c>
      <c r="N173" s="72" t="s">
        <v>86</v>
      </c>
      <c r="O173" s="270"/>
      <c r="P173" s="266" t="s">
        <v>45</v>
      </c>
      <c r="Q173" s="266" t="s">
        <v>45</v>
      </c>
      <c r="R173" s="266" t="s">
        <v>45</v>
      </c>
      <c r="S173" s="95"/>
      <c r="T173" s="73"/>
      <c r="U173" s="74"/>
    </row>
    <row r="174" spans="1:21" ht="9" customHeight="1" x14ac:dyDescent="0.25">
      <c r="A174" s="247"/>
      <c r="B174" s="248"/>
      <c r="C174" s="231"/>
      <c r="D174" s="364"/>
      <c r="E174" s="2"/>
      <c r="F174" s="84"/>
      <c r="G174" s="84"/>
      <c r="H174" s="84"/>
      <c r="I174" s="84"/>
      <c r="J174" s="84"/>
      <c r="K174" s="84"/>
      <c r="L174" s="84"/>
      <c r="M174" s="84"/>
      <c r="N174" s="84"/>
      <c r="O174" s="267"/>
      <c r="P174" s="77"/>
      <c r="Q174" s="77"/>
      <c r="R174" s="77"/>
      <c r="S174" s="2"/>
    </row>
    <row r="175" spans="1:21" x14ac:dyDescent="0.25">
      <c r="A175" s="233" t="s">
        <v>387</v>
      </c>
      <c r="B175" s="344" t="s">
        <v>453</v>
      </c>
      <c r="C175" s="231"/>
      <c r="D175" s="363">
        <v>86</v>
      </c>
      <c r="E175" s="2"/>
      <c r="F175" s="164"/>
      <c r="G175" s="115"/>
      <c r="H175" s="80"/>
      <c r="I175" s="80"/>
      <c r="J175" s="80"/>
      <c r="K175" s="80"/>
      <c r="L175" s="80"/>
      <c r="M175" s="80"/>
      <c r="N175" s="80"/>
      <c r="O175" s="267"/>
      <c r="P175" s="80"/>
      <c r="Q175" s="80"/>
      <c r="R175" s="80"/>
      <c r="S175" s="2"/>
      <c r="T175" s="81">
        <f>SUM(F175:N175)</f>
        <v>0</v>
      </c>
      <c r="U175" s="79">
        <f>(T175*D175)+(P175*$D$265)+(Q175*$D$264)+(R175*$D$263)</f>
        <v>0</v>
      </c>
    </row>
    <row r="176" spans="1:21" x14ac:dyDescent="0.25">
      <c r="A176" s="233" t="s">
        <v>655</v>
      </c>
      <c r="B176" s="344" t="s">
        <v>656</v>
      </c>
      <c r="C176" s="231"/>
      <c r="D176" s="363">
        <v>89</v>
      </c>
      <c r="E176" s="2"/>
      <c r="F176" s="114"/>
      <c r="G176" s="115"/>
      <c r="H176" s="80"/>
      <c r="I176" s="80"/>
      <c r="J176" s="80"/>
      <c r="K176" s="80"/>
      <c r="L176" s="80"/>
      <c r="M176" s="80"/>
      <c r="N176" s="80"/>
      <c r="O176" s="267"/>
      <c r="P176" s="80"/>
      <c r="Q176" s="80"/>
      <c r="R176" s="80"/>
      <c r="S176" s="2"/>
      <c r="T176" s="81">
        <f>SUM(F176:N176)</f>
        <v>0</v>
      </c>
      <c r="U176" s="79">
        <f>(T176*D176)+(P176*$D$265)+(Q176*$D$264)+(R176*$D$263)</f>
        <v>0</v>
      </c>
    </row>
    <row r="177" spans="1:21" x14ac:dyDescent="0.25">
      <c r="A177" s="233" t="s">
        <v>657</v>
      </c>
      <c r="B177" s="344" t="s">
        <v>658</v>
      </c>
      <c r="C177" s="231"/>
      <c r="D177" s="363">
        <v>97</v>
      </c>
      <c r="E177" s="2"/>
      <c r="F177" s="114"/>
      <c r="G177" s="115"/>
      <c r="H177" s="80"/>
      <c r="I177" s="80"/>
      <c r="J177" s="80"/>
      <c r="K177" s="80"/>
      <c r="L177" s="80"/>
      <c r="M177" s="80"/>
      <c r="N177" s="80"/>
      <c r="O177" s="267"/>
      <c r="P177" s="80"/>
      <c r="Q177" s="80"/>
      <c r="R177" s="80"/>
      <c r="S177" s="2"/>
      <c r="T177" s="81">
        <f>SUM(F177:N177)</f>
        <v>0</v>
      </c>
      <c r="U177" s="79">
        <f>(T177*D177)+(P177*$D$265)+(Q177*$D$264)+(R177*$D$263)</f>
        <v>0</v>
      </c>
    </row>
    <row r="178" spans="1:21" x14ac:dyDescent="0.25">
      <c r="A178" s="233" t="s">
        <v>659</v>
      </c>
      <c r="B178" s="344" t="s">
        <v>660</v>
      </c>
      <c r="C178" s="231"/>
      <c r="D178" s="363">
        <v>100</v>
      </c>
      <c r="E178" s="2"/>
      <c r="F178" s="165"/>
      <c r="G178" s="115"/>
      <c r="H178" s="80"/>
      <c r="I178" s="80"/>
      <c r="J178" s="80"/>
      <c r="K178" s="80"/>
      <c r="L178" s="80"/>
      <c r="M178" s="80"/>
      <c r="N178" s="80"/>
      <c r="O178" s="267"/>
      <c r="P178" s="80"/>
      <c r="Q178" s="80"/>
      <c r="R178" s="80"/>
      <c r="S178" s="2"/>
      <c r="T178" s="81">
        <f>SUM(F178:N178)</f>
        <v>0</v>
      </c>
      <c r="U178" s="79">
        <f>(T178*D178)+(P178*$D$265)+(Q178*$D$264)+(R178*$D$263)</f>
        <v>0</v>
      </c>
    </row>
    <row r="179" spans="1:21" ht="9" customHeight="1" x14ac:dyDescent="0.25">
      <c r="A179" s="229"/>
      <c r="B179" s="230"/>
      <c r="C179" s="231"/>
      <c r="D179" s="364"/>
      <c r="E179" s="2"/>
      <c r="F179" s="84"/>
      <c r="G179" s="84"/>
      <c r="H179" s="84"/>
      <c r="I179" s="84"/>
      <c r="J179" s="84"/>
      <c r="K179" s="84"/>
      <c r="L179" s="84"/>
      <c r="M179" s="84"/>
      <c r="N179" s="84"/>
      <c r="O179" s="267"/>
      <c r="P179" s="267"/>
      <c r="Q179" s="267"/>
      <c r="R179" s="267"/>
      <c r="S179" s="2"/>
      <c r="T179" s="85"/>
      <c r="U179" s="83"/>
    </row>
    <row r="180" spans="1:21" ht="18.75" x14ac:dyDescent="0.3">
      <c r="A180" s="250" t="s">
        <v>168</v>
      </c>
      <c r="B180" s="238"/>
      <c r="C180" s="231"/>
      <c r="D180" s="365" t="s">
        <v>12</v>
      </c>
      <c r="E180" s="2"/>
      <c r="F180" s="72" t="s">
        <v>187</v>
      </c>
      <c r="G180" s="72" t="s">
        <v>80</v>
      </c>
      <c r="H180" s="72" t="s">
        <v>81</v>
      </c>
      <c r="I180" s="72" t="s">
        <v>82</v>
      </c>
      <c r="J180" s="72" t="s">
        <v>83</v>
      </c>
      <c r="K180" s="72" t="s">
        <v>84</v>
      </c>
      <c r="L180" s="72" t="s">
        <v>85</v>
      </c>
      <c r="M180" s="72">
        <v>7</v>
      </c>
      <c r="N180" s="72" t="s">
        <v>86</v>
      </c>
      <c r="O180" s="270"/>
      <c r="P180" s="266" t="s">
        <v>45</v>
      </c>
      <c r="Q180" s="217" t="s">
        <v>45</v>
      </c>
      <c r="R180" s="266" t="s">
        <v>45</v>
      </c>
      <c r="S180" s="2"/>
      <c r="T180" s="88" t="s">
        <v>45</v>
      </c>
      <c r="U180" s="89" t="s">
        <v>1</v>
      </c>
    </row>
    <row r="181" spans="1:21" ht="9" customHeight="1" x14ac:dyDescent="0.25">
      <c r="A181" s="229"/>
      <c r="B181" s="230"/>
      <c r="C181" s="231"/>
      <c r="D181" s="364"/>
      <c r="E181" s="2"/>
      <c r="F181" s="84"/>
      <c r="G181" s="84"/>
      <c r="H181" s="84"/>
      <c r="I181" s="84"/>
      <c r="J181" s="84"/>
      <c r="K181" s="84"/>
      <c r="L181" s="84"/>
      <c r="M181" s="84"/>
      <c r="N181" s="84"/>
      <c r="O181" s="267"/>
      <c r="P181" s="84"/>
      <c r="Q181" s="84"/>
      <c r="R181" s="84"/>
      <c r="S181" s="2"/>
      <c r="T181" s="85"/>
      <c r="U181" s="83"/>
    </row>
    <row r="182" spans="1:21" x14ac:dyDescent="0.25">
      <c r="A182" s="233" t="s">
        <v>388</v>
      </c>
      <c r="B182" s="234" t="s">
        <v>454</v>
      </c>
      <c r="C182" s="231"/>
      <c r="D182" s="363">
        <v>90</v>
      </c>
      <c r="E182" s="2"/>
      <c r="F182" s="164"/>
      <c r="G182" s="115"/>
      <c r="H182" s="80"/>
      <c r="I182" s="80"/>
      <c r="J182" s="80"/>
      <c r="K182" s="80"/>
      <c r="L182" s="80"/>
      <c r="M182" s="80"/>
      <c r="N182" s="80"/>
      <c r="O182" s="267"/>
      <c r="P182" s="80"/>
      <c r="Q182" s="80"/>
      <c r="R182" s="80"/>
      <c r="S182" s="2"/>
      <c r="T182" s="81">
        <f>SUM(F182:N182)</f>
        <v>0</v>
      </c>
      <c r="U182" s="79">
        <f>(T182*D182)+(P182*$D$265)+(Q182*$D$264)+(R182*$D$263)</f>
        <v>0</v>
      </c>
    </row>
    <row r="183" spans="1:21" x14ac:dyDescent="0.25">
      <c r="A183" s="233" t="s">
        <v>661</v>
      </c>
      <c r="B183" s="344" t="s">
        <v>662</v>
      </c>
      <c r="C183" s="231"/>
      <c r="D183" s="363">
        <v>93</v>
      </c>
      <c r="E183" s="2"/>
      <c r="F183" s="114"/>
      <c r="G183" s="115"/>
      <c r="H183" s="80"/>
      <c r="I183" s="80"/>
      <c r="J183" s="80"/>
      <c r="K183" s="80"/>
      <c r="L183" s="80"/>
      <c r="M183" s="80"/>
      <c r="N183" s="80"/>
      <c r="O183" s="267"/>
      <c r="P183" s="80"/>
      <c r="Q183" s="80"/>
      <c r="R183" s="80"/>
      <c r="S183" s="2"/>
      <c r="T183" s="81">
        <f>SUM(F183:N183)</f>
        <v>0</v>
      </c>
      <c r="U183" s="79">
        <f>(T183*D183)+(P183*$D$265)+(Q183*$D$264)+(R183*$D$263)</f>
        <v>0</v>
      </c>
    </row>
    <row r="184" spans="1:21" x14ac:dyDescent="0.25">
      <c r="A184" s="233" t="s">
        <v>663</v>
      </c>
      <c r="B184" s="344" t="s">
        <v>664</v>
      </c>
      <c r="C184" s="231"/>
      <c r="D184" s="363">
        <v>103</v>
      </c>
      <c r="E184" s="2"/>
      <c r="F184" s="114"/>
      <c r="G184" s="115"/>
      <c r="H184" s="80"/>
      <c r="I184" s="80"/>
      <c r="J184" s="80"/>
      <c r="K184" s="80"/>
      <c r="L184" s="80"/>
      <c r="M184" s="80"/>
      <c r="N184" s="80"/>
      <c r="O184" s="267"/>
      <c r="P184" s="80"/>
      <c r="Q184" s="80"/>
      <c r="R184" s="80"/>
      <c r="S184" s="2"/>
      <c r="T184" s="81">
        <f>SUM(F184:N184)</f>
        <v>0</v>
      </c>
      <c r="U184" s="79">
        <f>(T184*D184)+(P184*$D$265)+(Q184*$D$264)+(R184*$D$263)</f>
        <v>0</v>
      </c>
    </row>
    <row r="185" spans="1:21" x14ac:dyDescent="0.25">
      <c r="A185" s="233" t="s">
        <v>665</v>
      </c>
      <c r="B185" s="344" t="s">
        <v>666</v>
      </c>
      <c r="C185" s="231"/>
      <c r="D185" s="363">
        <v>106</v>
      </c>
      <c r="E185" s="2"/>
      <c r="F185" s="165"/>
      <c r="G185" s="115"/>
      <c r="H185" s="80"/>
      <c r="I185" s="80"/>
      <c r="J185" s="80"/>
      <c r="K185" s="80"/>
      <c r="L185" s="80"/>
      <c r="M185" s="80"/>
      <c r="N185" s="80"/>
      <c r="O185" s="267"/>
      <c r="P185" s="80"/>
      <c r="Q185" s="80"/>
      <c r="R185" s="80"/>
      <c r="S185" s="2"/>
      <c r="T185" s="81">
        <f>SUM(F185:N185)</f>
        <v>0</v>
      </c>
      <c r="U185" s="79">
        <f>(T185*D185)+(P185*$D$265)+(Q185*$D$264)+(R185*$D$263)</f>
        <v>0</v>
      </c>
    </row>
    <row r="186" spans="1:21" ht="9" customHeight="1" x14ac:dyDescent="0.25">
      <c r="A186" s="247"/>
      <c r="B186" s="248"/>
      <c r="C186" s="231"/>
      <c r="D186" s="364"/>
      <c r="E186" s="2"/>
      <c r="F186" s="84"/>
      <c r="G186" s="84"/>
      <c r="H186" s="84"/>
      <c r="I186" s="84"/>
      <c r="J186" s="84"/>
      <c r="K186" s="84"/>
      <c r="L186" s="84"/>
      <c r="M186" s="84"/>
      <c r="N186" s="84"/>
      <c r="O186" s="267"/>
      <c r="P186" s="268"/>
      <c r="Q186" s="268"/>
      <c r="R186" s="268"/>
      <c r="S186" s="2"/>
      <c r="T186" s="85"/>
      <c r="U186" s="83"/>
    </row>
    <row r="187" spans="1:21" s="10" customFormat="1" ht="18.75" x14ac:dyDescent="0.3">
      <c r="A187" s="240" t="s">
        <v>169</v>
      </c>
      <c r="B187" s="241"/>
      <c r="C187" s="251"/>
      <c r="D187" s="365" t="s">
        <v>12</v>
      </c>
      <c r="E187" s="87"/>
      <c r="F187" s="72" t="s">
        <v>187</v>
      </c>
      <c r="G187" s="72" t="s">
        <v>80</v>
      </c>
      <c r="H187" s="72" t="s">
        <v>81</v>
      </c>
      <c r="I187" s="72" t="s">
        <v>82</v>
      </c>
      <c r="J187" s="72" t="s">
        <v>83</v>
      </c>
      <c r="K187" s="72" t="s">
        <v>84</v>
      </c>
      <c r="L187" s="72" t="s">
        <v>85</v>
      </c>
      <c r="M187" s="72">
        <v>7</v>
      </c>
      <c r="N187" s="72" t="s">
        <v>86</v>
      </c>
      <c r="O187" s="270"/>
      <c r="P187" s="268"/>
      <c r="Q187" s="217" t="s">
        <v>45</v>
      </c>
      <c r="R187" s="268"/>
      <c r="S187" s="95"/>
      <c r="T187" s="88" t="s">
        <v>45</v>
      </c>
      <c r="U187" s="89" t="s">
        <v>1</v>
      </c>
    </row>
    <row r="188" spans="1:21" ht="9" customHeight="1" x14ac:dyDescent="0.25">
      <c r="A188" s="229"/>
      <c r="B188" s="230"/>
      <c r="C188" s="231"/>
      <c r="D188" s="364"/>
      <c r="E188" s="2"/>
      <c r="F188" s="84"/>
      <c r="G188" s="84"/>
      <c r="H188" s="84"/>
      <c r="I188" s="84"/>
      <c r="J188" s="84"/>
      <c r="K188" s="84"/>
      <c r="L188" s="84"/>
      <c r="M188" s="84"/>
      <c r="N188" s="84"/>
      <c r="O188" s="267"/>
      <c r="P188" s="268"/>
      <c r="Q188" s="84"/>
      <c r="R188" s="268"/>
      <c r="S188" s="2"/>
      <c r="T188" s="85"/>
      <c r="U188" s="83"/>
    </row>
    <row r="189" spans="1:21" x14ac:dyDescent="0.25">
      <c r="A189" s="233" t="s">
        <v>705</v>
      </c>
      <c r="B189" s="234" t="s">
        <v>706</v>
      </c>
      <c r="C189" s="231"/>
      <c r="D189" s="363">
        <v>133</v>
      </c>
      <c r="E189" s="2"/>
      <c r="F189" s="164"/>
      <c r="G189" s="80"/>
      <c r="H189" s="80"/>
      <c r="I189" s="80"/>
      <c r="J189" s="80"/>
      <c r="K189" s="80"/>
      <c r="L189" s="80"/>
      <c r="M189" s="80"/>
      <c r="N189" s="80"/>
      <c r="O189" s="267"/>
      <c r="P189" s="268"/>
      <c r="Q189" s="80"/>
      <c r="R189" s="268"/>
      <c r="S189" s="2"/>
      <c r="T189" s="81">
        <f>SUM(F189:N189)</f>
        <v>0</v>
      </c>
      <c r="U189" s="79">
        <f>(T189*D189)+(Q189*$D$264)</f>
        <v>0</v>
      </c>
    </row>
    <row r="190" spans="1:21" x14ac:dyDescent="0.25">
      <c r="A190" s="233" t="s">
        <v>707</v>
      </c>
      <c r="B190" s="234" t="s">
        <v>708</v>
      </c>
      <c r="C190" s="231"/>
      <c r="D190" s="363">
        <v>142</v>
      </c>
      <c r="E190" s="2"/>
      <c r="F190" s="114"/>
      <c r="G190" s="80"/>
      <c r="H190" s="80"/>
      <c r="I190" s="80"/>
      <c r="J190" s="80"/>
      <c r="K190" s="80"/>
      <c r="L190" s="80"/>
      <c r="M190" s="80"/>
      <c r="N190" s="80"/>
      <c r="O190" s="267"/>
      <c r="P190" s="268"/>
      <c r="Q190" s="80"/>
      <c r="R190" s="268"/>
      <c r="S190" s="2"/>
      <c r="T190" s="81">
        <f t="shared" ref="T190:T195" si="25">SUM(F190:N190)</f>
        <v>0</v>
      </c>
      <c r="U190" s="79">
        <f t="shared" ref="U190:U195" si="26">(T190*D190)+(Q190*$D$264)</f>
        <v>0</v>
      </c>
    </row>
    <row r="191" spans="1:21" x14ac:dyDescent="0.25">
      <c r="A191" s="233" t="s">
        <v>709</v>
      </c>
      <c r="B191" s="234" t="s">
        <v>710</v>
      </c>
      <c r="C191" s="231"/>
      <c r="D191" s="363">
        <v>156</v>
      </c>
      <c r="E191" s="2"/>
      <c r="F191" s="114"/>
      <c r="G191" s="80"/>
      <c r="H191" s="80"/>
      <c r="I191" s="80"/>
      <c r="J191" s="80"/>
      <c r="K191" s="80"/>
      <c r="L191" s="80"/>
      <c r="M191" s="80"/>
      <c r="N191" s="80"/>
      <c r="O191" s="267"/>
      <c r="P191" s="268"/>
      <c r="Q191" s="80"/>
      <c r="R191" s="268"/>
      <c r="S191" s="2"/>
      <c r="T191" s="81">
        <f t="shared" si="25"/>
        <v>0</v>
      </c>
      <c r="U191" s="79">
        <f t="shared" si="26"/>
        <v>0</v>
      </c>
    </row>
    <row r="192" spans="1:21" x14ac:dyDescent="0.25">
      <c r="A192" s="233" t="s">
        <v>711</v>
      </c>
      <c r="B192" s="234" t="s">
        <v>712</v>
      </c>
      <c r="C192" s="231"/>
      <c r="D192" s="363">
        <v>142</v>
      </c>
      <c r="E192" s="2"/>
      <c r="F192" s="114"/>
      <c r="G192" s="80"/>
      <c r="H192" s="80"/>
      <c r="I192" s="80"/>
      <c r="J192" s="80"/>
      <c r="K192" s="80"/>
      <c r="L192" s="80"/>
      <c r="M192" s="80"/>
      <c r="N192" s="80"/>
      <c r="O192" s="267"/>
      <c r="P192" s="268"/>
      <c r="Q192" s="80"/>
      <c r="R192" s="268"/>
      <c r="S192" s="2"/>
      <c r="T192" s="81">
        <f t="shared" si="25"/>
        <v>0</v>
      </c>
      <c r="U192" s="79">
        <f t="shared" si="26"/>
        <v>0</v>
      </c>
    </row>
    <row r="193" spans="1:21" x14ac:dyDescent="0.25">
      <c r="A193" s="233" t="s">
        <v>713</v>
      </c>
      <c r="B193" s="234" t="s">
        <v>714</v>
      </c>
      <c r="C193" s="231"/>
      <c r="D193" s="363">
        <v>150</v>
      </c>
      <c r="E193" s="2"/>
      <c r="F193" s="114"/>
      <c r="G193" s="80"/>
      <c r="H193" s="80"/>
      <c r="I193" s="80"/>
      <c r="J193" s="80"/>
      <c r="K193" s="80"/>
      <c r="L193" s="80"/>
      <c r="M193" s="80"/>
      <c r="N193" s="80"/>
      <c r="O193" s="267"/>
      <c r="P193" s="268"/>
      <c r="Q193" s="80"/>
      <c r="R193" s="268"/>
      <c r="S193" s="2"/>
      <c r="T193" s="81">
        <f t="shared" si="25"/>
        <v>0</v>
      </c>
      <c r="U193" s="79">
        <f t="shared" si="26"/>
        <v>0</v>
      </c>
    </row>
    <row r="194" spans="1:21" x14ac:dyDescent="0.25">
      <c r="A194" s="233" t="s">
        <v>715</v>
      </c>
      <c r="B194" s="234" t="s">
        <v>716</v>
      </c>
      <c r="C194" s="231"/>
      <c r="D194" s="363">
        <v>156</v>
      </c>
      <c r="E194" s="2"/>
      <c r="F194" s="114"/>
      <c r="G194" s="80"/>
      <c r="H194" s="80"/>
      <c r="I194" s="80"/>
      <c r="J194" s="80"/>
      <c r="K194" s="80"/>
      <c r="L194" s="80"/>
      <c r="M194" s="80"/>
      <c r="N194" s="80"/>
      <c r="O194" s="267"/>
      <c r="P194" s="268"/>
      <c r="Q194" s="80"/>
      <c r="R194" s="268"/>
      <c r="S194" s="2"/>
      <c r="T194" s="81">
        <f t="shared" si="25"/>
        <v>0</v>
      </c>
      <c r="U194" s="79">
        <f t="shared" si="26"/>
        <v>0</v>
      </c>
    </row>
    <row r="195" spans="1:21" x14ac:dyDescent="0.25">
      <c r="A195" s="233" t="s">
        <v>717</v>
      </c>
      <c r="B195" s="234" t="s">
        <v>718</v>
      </c>
      <c r="C195" s="231"/>
      <c r="D195" s="363">
        <v>160</v>
      </c>
      <c r="E195" s="2"/>
      <c r="F195" s="165"/>
      <c r="G195" s="80"/>
      <c r="H195" s="80"/>
      <c r="I195" s="80"/>
      <c r="J195" s="80"/>
      <c r="K195" s="80"/>
      <c r="L195" s="80"/>
      <c r="M195" s="80"/>
      <c r="N195" s="80"/>
      <c r="O195" s="267"/>
      <c r="P195" s="267"/>
      <c r="Q195" s="80"/>
      <c r="R195" s="267"/>
      <c r="S195" s="2"/>
      <c r="T195" s="81">
        <f t="shared" si="25"/>
        <v>0</v>
      </c>
      <c r="U195" s="79">
        <f t="shared" si="26"/>
        <v>0</v>
      </c>
    </row>
    <row r="196" spans="1:21" ht="9" customHeight="1" x14ac:dyDescent="0.25">
      <c r="A196" s="229"/>
      <c r="B196" s="230"/>
      <c r="C196" s="231"/>
      <c r="D196" s="364"/>
      <c r="E196" s="2"/>
      <c r="F196" s="84"/>
      <c r="G196" s="84"/>
      <c r="H196" s="84"/>
      <c r="I196" s="84"/>
      <c r="J196" s="84"/>
      <c r="K196" s="84"/>
      <c r="L196" s="84"/>
      <c r="N196" s="84"/>
      <c r="O196" s="267"/>
      <c r="P196" s="267"/>
      <c r="Q196" s="268"/>
      <c r="R196" s="268"/>
      <c r="S196" s="2"/>
      <c r="T196" s="85"/>
      <c r="U196" s="83"/>
    </row>
    <row r="197" spans="1:21" s="10" customFormat="1" ht="18.75" x14ac:dyDescent="0.3">
      <c r="A197" s="253" t="s">
        <v>170</v>
      </c>
      <c r="B197" s="254"/>
      <c r="C197" s="239"/>
      <c r="D197" s="366" t="s">
        <v>12</v>
      </c>
      <c r="E197" s="87"/>
      <c r="F197" s="139"/>
      <c r="G197" s="140"/>
      <c r="H197" s="140"/>
      <c r="I197" s="140" t="s">
        <v>487</v>
      </c>
      <c r="J197" s="140"/>
      <c r="K197" s="140"/>
      <c r="L197" s="141"/>
      <c r="M197" s="34"/>
      <c r="N197" s="97"/>
      <c r="O197" s="269"/>
      <c r="P197" s="212" t="s">
        <v>188</v>
      </c>
      <c r="Q197" s="268"/>
      <c r="R197" s="268"/>
      <c r="S197" s="87"/>
      <c r="T197" s="70" t="s">
        <v>45</v>
      </c>
      <c r="U197" s="58" t="s">
        <v>1</v>
      </c>
    </row>
    <row r="198" spans="1:21" s="10" customFormat="1" ht="18.75" x14ac:dyDescent="0.3">
      <c r="A198" s="250" t="s">
        <v>54</v>
      </c>
      <c r="B198" s="238"/>
      <c r="C198" s="239"/>
      <c r="D198" s="367"/>
      <c r="E198" s="87"/>
      <c r="F198" s="142" t="s">
        <v>179</v>
      </c>
      <c r="G198" s="142" t="s">
        <v>7</v>
      </c>
      <c r="H198" s="72" t="s">
        <v>2</v>
      </c>
      <c r="I198" s="72" t="s">
        <v>3</v>
      </c>
      <c r="J198" s="72" t="s">
        <v>4</v>
      </c>
      <c r="K198" s="72" t="s">
        <v>5</v>
      </c>
      <c r="L198" s="72" t="s">
        <v>6</v>
      </c>
      <c r="M198" s="34"/>
      <c r="N198" s="34"/>
      <c r="O198" s="269"/>
      <c r="P198" s="266" t="s">
        <v>45</v>
      </c>
      <c r="Q198" s="268"/>
      <c r="R198" s="268"/>
      <c r="S198" s="87"/>
      <c r="T198" s="73"/>
      <c r="U198" s="74"/>
    </row>
    <row r="199" spans="1:21" ht="9" customHeight="1" x14ac:dyDescent="0.25">
      <c r="A199" s="229"/>
      <c r="B199" s="230"/>
      <c r="C199" s="231"/>
      <c r="D199" s="364"/>
      <c r="E199" s="2"/>
      <c r="F199" s="84"/>
      <c r="G199" s="84"/>
      <c r="H199" s="84"/>
      <c r="I199" s="84"/>
      <c r="J199" s="84"/>
      <c r="K199" s="84"/>
      <c r="L199" s="84"/>
      <c r="N199" s="84"/>
      <c r="O199" s="267"/>
      <c r="P199" s="267"/>
      <c r="Q199" s="268"/>
      <c r="R199" s="268"/>
      <c r="S199" s="2"/>
      <c r="T199" s="85"/>
      <c r="U199" s="83"/>
    </row>
    <row r="200" spans="1:21" x14ac:dyDescent="0.25">
      <c r="A200" s="233" t="s">
        <v>65</v>
      </c>
      <c r="B200" s="234" t="s">
        <v>455</v>
      </c>
      <c r="C200" s="255"/>
      <c r="D200" s="363">
        <v>25</v>
      </c>
      <c r="E200" s="3"/>
      <c r="F200" s="80"/>
      <c r="G200" s="115"/>
      <c r="H200" s="115"/>
      <c r="I200" s="80"/>
      <c r="J200" s="80"/>
      <c r="K200" s="80"/>
      <c r="L200" s="80"/>
      <c r="O200" s="271"/>
      <c r="P200" s="80"/>
      <c r="Q200" s="268"/>
      <c r="R200" s="268"/>
      <c r="S200" s="3"/>
      <c r="T200" s="81">
        <f t="shared" ref="T200:T208" si="27">SUM(F200:N200)</f>
        <v>0</v>
      </c>
      <c r="U200" s="79">
        <f t="shared" ref="U200:U208" si="28">(T200*D200)+(P200*$D$265)</f>
        <v>0</v>
      </c>
    </row>
    <row r="201" spans="1:21" x14ac:dyDescent="0.25">
      <c r="A201" s="233" t="s">
        <v>66</v>
      </c>
      <c r="B201" s="234" t="s">
        <v>456</v>
      </c>
      <c r="C201" s="255"/>
      <c r="D201" s="363">
        <v>31</v>
      </c>
      <c r="E201" s="3"/>
      <c r="F201" s="80"/>
      <c r="G201" s="115"/>
      <c r="H201" s="115"/>
      <c r="I201" s="80"/>
      <c r="J201" s="80"/>
      <c r="K201" s="80"/>
      <c r="L201" s="80"/>
      <c r="O201" s="271"/>
      <c r="P201" s="80"/>
      <c r="Q201" s="268"/>
      <c r="R201" s="268"/>
      <c r="S201" s="3"/>
      <c r="T201" s="81">
        <f t="shared" si="27"/>
        <v>0</v>
      </c>
      <c r="U201" s="79">
        <f t="shared" si="28"/>
        <v>0</v>
      </c>
    </row>
    <row r="202" spans="1:21" x14ac:dyDescent="0.25">
      <c r="A202" s="233" t="s">
        <v>171</v>
      </c>
      <c r="B202" s="234" t="s">
        <v>457</v>
      </c>
      <c r="C202" s="255"/>
      <c r="D202" s="363">
        <v>21</v>
      </c>
      <c r="E202" s="3"/>
      <c r="F202" s="144"/>
      <c r="G202" s="144"/>
      <c r="H202" s="80"/>
      <c r="I202" s="80"/>
      <c r="J202" s="80"/>
      <c r="K202" s="80"/>
      <c r="L202" s="80"/>
      <c r="O202" s="271"/>
      <c r="P202" s="80"/>
      <c r="Q202" s="268"/>
      <c r="R202" s="268"/>
      <c r="S202" s="3"/>
      <c r="T202" s="81">
        <f t="shared" si="27"/>
        <v>0</v>
      </c>
      <c r="U202" s="79">
        <f t="shared" si="28"/>
        <v>0</v>
      </c>
    </row>
    <row r="203" spans="1:21" x14ac:dyDescent="0.25">
      <c r="A203" s="233" t="s">
        <v>173</v>
      </c>
      <c r="B203" s="234" t="s">
        <v>458</v>
      </c>
      <c r="C203" s="255"/>
      <c r="D203" s="363">
        <v>29</v>
      </c>
      <c r="E203" s="3"/>
      <c r="F203" s="80"/>
      <c r="G203" s="80"/>
      <c r="H203" s="80"/>
      <c r="I203" s="80"/>
      <c r="J203" s="80"/>
      <c r="K203" s="80"/>
      <c r="L203" s="80"/>
      <c r="O203" s="271"/>
      <c r="P203" s="80"/>
      <c r="Q203" s="268"/>
      <c r="R203" s="268"/>
      <c r="S203" s="3"/>
      <c r="T203" s="81">
        <f t="shared" si="27"/>
        <v>0</v>
      </c>
      <c r="U203" s="79">
        <f t="shared" si="28"/>
        <v>0</v>
      </c>
    </row>
    <row r="204" spans="1:21" x14ac:dyDescent="0.25">
      <c r="A204" s="233" t="s">
        <v>172</v>
      </c>
      <c r="B204" s="234" t="s">
        <v>459</v>
      </c>
      <c r="C204" s="255"/>
      <c r="D204" s="363">
        <v>29</v>
      </c>
      <c r="E204" s="3"/>
      <c r="F204" s="80"/>
      <c r="G204" s="80"/>
      <c r="H204" s="80"/>
      <c r="I204" s="80"/>
      <c r="J204" s="80"/>
      <c r="K204" s="80"/>
      <c r="L204" s="80"/>
      <c r="O204" s="271"/>
      <c r="P204" s="80"/>
      <c r="Q204" s="268"/>
      <c r="R204" s="268"/>
      <c r="S204" s="3"/>
      <c r="T204" s="81">
        <f t="shared" si="27"/>
        <v>0</v>
      </c>
      <c r="U204" s="79">
        <f t="shared" si="28"/>
        <v>0</v>
      </c>
    </row>
    <row r="205" spans="1:21" x14ac:dyDescent="0.25">
      <c r="A205" s="233" t="s">
        <v>174</v>
      </c>
      <c r="B205" s="234" t="s">
        <v>460</v>
      </c>
      <c r="C205" s="255"/>
      <c r="D205" s="363">
        <v>32</v>
      </c>
      <c r="E205" s="3"/>
      <c r="F205" s="80"/>
      <c r="G205" s="80"/>
      <c r="H205" s="80"/>
      <c r="I205" s="80"/>
      <c r="J205" s="80"/>
      <c r="K205" s="80"/>
      <c r="L205" s="80"/>
      <c r="O205" s="271"/>
      <c r="P205" s="80"/>
      <c r="Q205" s="268"/>
      <c r="R205" s="268"/>
      <c r="S205" s="3"/>
      <c r="T205" s="81">
        <f t="shared" si="27"/>
        <v>0</v>
      </c>
      <c r="U205" s="79">
        <f t="shared" si="28"/>
        <v>0</v>
      </c>
    </row>
    <row r="206" spans="1:21" x14ac:dyDescent="0.25">
      <c r="A206" s="233" t="s">
        <v>175</v>
      </c>
      <c r="B206" s="234" t="s">
        <v>461</v>
      </c>
      <c r="C206" s="255"/>
      <c r="D206" s="363">
        <v>32</v>
      </c>
      <c r="E206" s="3"/>
      <c r="F206" s="80"/>
      <c r="G206" s="80"/>
      <c r="H206" s="80"/>
      <c r="I206" s="80"/>
      <c r="J206" s="80"/>
      <c r="K206" s="80"/>
      <c r="L206" s="80"/>
      <c r="O206" s="271"/>
      <c r="P206" s="80"/>
      <c r="Q206" s="268"/>
      <c r="R206" s="268"/>
      <c r="S206" s="3"/>
      <c r="T206" s="81">
        <f t="shared" si="27"/>
        <v>0</v>
      </c>
      <c r="U206" s="79">
        <f t="shared" si="28"/>
        <v>0</v>
      </c>
    </row>
    <row r="207" spans="1:21" x14ac:dyDescent="0.25">
      <c r="A207" s="233" t="s">
        <v>176</v>
      </c>
      <c r="B207" s="234" t="s">
        <v>463</v>
      </c>
      <c r="C207" s="255"/>
      <c r="D207" s="363">
        <v>47</v>
      </c>
      <c r="E207" s="3"/>
      <c r="F207" s="80"/>
      <c r="G207" s="80"/>
      <c r="H207" s="80"/>
      <c r="I207" s="80"/>
      <c r="J207" s="80"/>
      <c r="K207" s="80"/>
      <c r="L207" s="80"/>
      <c r="O207" s="271"/>
      <c r="P207" s="80"/>
      <c r="Q207" s="268"/>
      <c r="R207" s="268"/>
      <c r="S207" s="3"/>
      <c r="T207" s="81">
        <f t="shared" si="27"/>
        <v>0</v>
      </c>
      <c r="U207" s="79">
        <f t="shared" si="28"/>
        <v>0</v>
      </c>
    </row>
    <row r="208" spans="1:21" x14ac:dyDescent="0.25">
      <c r="A208" s="233" t="s">
        <v>177</v>
      </c>
      <c r="B208" s="234" t="s">
        <v>462</v>
      </c>
      <c r="C208" s="255"/>
      <c r="D208" s="363">
        <v>54</v>
      </c>
      <c r="E208" s="3"/>
      <c r="F208" s="80"/>
      <c r="G208" s="80"/>
      <c r="H208" s="80"/>
      <c r="I208" s="80"/>
      <c r="J208" s="80"/>
      <c r="K208" s="80"/>
      <c r="L208" s="80"/>
      <c r="O208" s="271"/>
      <c r="P208" s="80"/>
      <c r="Q208" s="268"/>
      <c r="R208" s="268"/>
      <c r="S208" s="3"/>
      <c r="T208" s="81">
        <f t="shared" si="27"/>
        <v>0</v>
      </c>
      <c r="U208" s="79">
        <f t="shared" si="28"/>
        <v>0</v>
      </c>
    </row>
    <row r="209" spans="1:21" ht="9" customHeight="1" x14ac:dyDescent="0.25">
      <c r="A209" s="229"/>
      <c r="B209" s="230"/>
      <c r="C209" s="231"/>
      <c r="D209" s="364"/>
      <c r="E209" s="2"/>
      <c r="F209" s="84"/>
      <c r="G209" s="84"/>
      <c r="H209" s="84"/>
      <c r="I209" s="84"/>
      <c r="J209" s="84"/>
      <c r="K209" s="84"/>
      <c r="L209" s="84"/>
      <c r="N209" s="84"/>
      <c r="O209" s="267"/>
      <c r="P209" s="267"/>
      <c r="Q209" s="268"/>
      <c r="R209" s="268"/>
      <c r="S209" s="2"/>
      <c r="T209" s="85"/>
      <c r="U209" s="83"/>
    </row>
    <row r="210" spans="1:21" s="10" customFormat="1" ht="18.75" x14ac:dyDescent="0.3">
      <c r="A210" s="226" t="s">
        <v>122</v>
      </c>
      <c r="B210" s="238"/>
      <c r="C210" s="256"/>
      <c r="D210" s="365" t="s">
        <v>12</v>
      </c>
      <c r="E210" s="98"/>
      <c r="F210" s="142" t="s">
        <v>179</v>
      </c>
      <c r="G210" s="142" t="s">
        <v>7</v>
      </c>
      <c r="H210" s="72" t="s">
        <v>2</v>
      </c>
      <c r="I210" s="72" t="s">
        <v>3</v>
      </c>
      <c r="J210" s="72" t="s">
        <v>4</v>
      </c>
      <c r="K210" s="72" t="s">
        <v>5</v>
      </c>
      <c r="L210" s="72" t="s">
        <v>6</v>
      </c>
      <c r="M210" s="34"/>
      <c r="N210" s="97"/>
      <c r="O210" s="272"/>
      <c r="P210" s="266" t="s">
        <v>45</v>
      </c>
      <c r="Q210" s="268"/>
      <c r="R210" s="268"/>
      <c r="S210" s="98"/>
      <c r="T210" s="88" t="s">
        <v>45</v>
      </c>
      <c r="U210" s="89" t="s">
        <v>1</v>
      </c>
    </row>
    <row r="211" spans="1:21" ht="9" customHeight="1" x14ac:dyDescent="0.25">
      <c r="A211" s="229"/>
      <c r="B211" s="230"/>
      <c r="C211" s="231"/>
      <c r="D211" s="364"/>
      <c r="E211" s="2"/>
      <c r="F211" s="84"/>
      <c r="G211" s="84"/>
      <c r="H211" s="84"/>
      <c r="I211" s="84"/>
      <c r="J211" s="84"/>
      <c r="K211" s="84"/>
      <c r="L211" s="84"/>
      <c r="N211" s="84"/>
      <c r="O211" s="267"/>
      <c r="P211" s="84"/>
      <c r="Q211" s="268"/>
      <c r="R211" s="268"/>
      <c r="S211" s="2"/>
      <c r="T211" s="85"/>
      <c r="U211" s="83"/>
    </row>
    <row r="212" spans="1:21" x14ac:dyDescent="0.25">
      <c r="A212" s="233" t="s">
        <v>64</v>
      </c>
      <c r="B212" s="234" t="s">
        <v>464</v>
      </c>
      <c r="C212" s="255"/>
      <c r="D212" s="363">
        <v>49</v>
      </c>
      <c r="E212" s="3"/>
      <c r="F212" s="80"/>
      <c r="G212" s="115"/>
      <c r="H212" s="80"/>
      <c r="I212" s="80"/>
      <c r="J212" s="80"/>
      <c r="K212" s="80"/>
      <c r="L212" s="80"/>
      <c r="O212" s="271"/>
      <c r="P212" s="80"/>
      <c r="Q212" s="268"/>
      <c r="R212" s="268"/>
      <c r="S212" s="3"/>
      <c r="T212" s="81">
        <f>SUM(F212:N212)</f>
        <v>0</v>
      </c>
      <c r="U212" s="79">
        <f t="shared" ref="U212:U218" si="29">(T212*D212)+(P212*$D$265)</f>
        <v>0</v>
      </c>
    </row>
    <row r="213" spans="1:21" x14ac:dyDescent="0.25">
      <c r="A213" s="233" t="s">
        <v>186</v>
      </c>
      <c r="B213" s="234" t="s">
        <v>465</v>
      </c>
      <c r="C213" s="255"/>
      <c r="D213" s="363">
        <v>65</v>
      </c>
      <c r="E213" s="3"/>
      <c r="F213" s="80"/>
      <c r="G213" s="115"/>
      <c r="H213" s="80"/>
      <c r="I213" s="80"/>
      <c r="J213" s="80"/>
      <c r="K213" s="80"/>
      <c r="L213" s="80"/>
      <c r="O213" s="271"/>
      <c r="P213" s="80"/>
      <c r="Q213" s="268"/>
      <c r="R213" s="268"/>
      <c r="S213" s="3"/>
      <c r="T213" s="81">
        <f t="shared" ref="T213:T216" si="30">SUM(F213:N213)</f>
        <v>0</v>
      </c>
      <c r="U213" s="79">
        <f t="shared" si="29"/>
        <v>0</v>
      </c>
    </row>
    <row r="214" spans="1:21" x14ac:dyDescent="0.25">
      <c r="A214" s="39" t="s">
        <v>503</v>
      </c>
      <c r="B214" s="192" t="s">
        <v>504</v>
      </c>
      <c r="C214" s="255"/>
      <c r="D214" s="363">
        <v>86</v>
      </c>
      <c r="E214" s="3"/>
      <c r="F214" s="80"/>
      <c r="G214" s="115"/>
      <c r="H214" s="80"/>
      <c r="I214" s="80"/>
      <c r="J214" s="80"/>
      <c r="K214" s="80"/>
      <c r="L214" s="80"/>
      <c r="O214" s="271"/>
      <c r="P214" s="80"/>
      <c r="Q214" s="268"/>
      <c r="R214" s="268"/>
      <c r="S214" s="3"/>
      <c r="T214" s="81">
        <f t="shared" si="30"/>
        <v>0</v>
      </c>
      <c r="U214" s="79">
        <f t="shared" si="29"/>
        <v>0</v>
      </c>
    </row>
    <row r="215" spans="1:21" x14ac:dyDescent="0.25">
      <c r="A215" s="39" t="s">
        <v>505</v>
      </c>
      <c r="B215" s="192" t="s">
        <v>506</v>
      </c>
      <c r="C215" s="255"/>
      <c r="D215" s="363">
        <v>86</v>
      </c>
      <c r="E215" s="3"/>
      <c r="F215" s="80"/>
      <c r="G215" s="115"/>
      <c r="H215" s="80"/>
      <c r="I215" s="80"/>
      <c r="J215" s="80"/>
      <c r="K215" s="80"/>
      <c r="L215" s="80"/>
      <c r="O215" s="271"/>
      <c r="P215" s="80"/>
      <c r="Q215" s="268"/>
      <c r="R215" s="268"/>
      <c r="S215" s="3"/>
      <c r="T215" s="81">
        <f t="shared" si="30"/>
        <v>0</v>
      </c>
      <c r="U215" s="79">
        <f t="shared" si="29"/>
        <v>0</v>
      </c>
    </row>
    <row r="216" spans="1:21" x14ac:dyDescent="0.25">
      <c r="A216" s="233" t="s">
        <v>556</v>
      </c>
      <c r="B216" s="234" t="s">
        <v>557</v>
      </c>
      <c r="C216" s="255"/>
      <c r="D216" s="363">
        <v>130</v>
      </c>
      <c r="E216" s="3"/>
      <c r="F216" s="80"/>
      <c r="G216" s="115"/>
      <c r="H216" s="80"/>
      <c r="I216" s="80"/>
      <c r="J216" s="80"/>
      <c r="K216" s="80"/>
      <c r="L216" s="80"/>
      <c r="O216" s="271"/>
      <c r="P216" s="80"/>
      <c r="Q216" s="271"/>
      <c r="R216" s="271"/>
      <c r="S216" s="3"/>
      <c r="T216" s="81">
        <f t="shared" si="30"/>
        <v>0</v>
      </c>
      <c r="U216" s="79">
        <f t="shared" si="29"/>
        <v>0</v>
      </c>
    </row>
    <row r="217" spans="1:21" x14ac:dyDescent="0.25">
      <c r="A217" s="233" t="s">
        <v>389</v>
      </c>
      <c r="B217" s="234" t="s">
        <v>466</v>
      </c>
      <c r="C217" s="255"/>
      <c r="D217" s="363">
        <v>130</v>
      </c>
      <c r="E217" s="3"/>
      <c r="F217" s="80"/>
      <c r="G217" s="115"/>
      <c r="H217" s="80"/>
      <c r="I217" s="80"/>
      <c r="J217" s="80"/>
      <c r="K217" s="80"/>
      <c r="L217" s="80"/>
      <c r="O217" s="271"/>
      <c r="P217" s="80"/>
      <c r="Q217" s="271"/>
      <c r="R217" s="271"/>
      <c r="S217" s="3"/>
      <c r="T217" s="81">
        <f>SUM(F217:N217)</f>
        <v>0</v>
      </c>
      <c r="U217" s="79">
        <f t="shared" si="29"/>
        <v>0</v>
      </c>
    </row>
    <row r="218" spans="1:21" x14ac:dyDescent="0.25">
      <c r="A218" s="233" t="s">
        <v>390</v>
      </c>
      <c r="B218" s="234" t="s">
        <v>467</v>
      </c>
      <c r="C218" s="255"/>
      <c r="D218" s="363">
        <v>53</v>
      </c>
      <c r="E218" s="3"/>
      <c r="F218" s="80"/>
      <c r="G218" s="115"/>
      <c r="H218" s="80"/>
      <c r="I218" s="80"/>
      <c r="J218" s="80"/>
      <c r="K218" s="80"/>
      <c r="L218" s="80"/>
      <c r="O218" s="271"/>
      <c r="P218" s="80"/>
      <c r="Q218" s="271"/>
      <c r="R218" s="271"/>
      <c r="S218" s="3"/>
      <c r="T218" s="81">
        <f>SUM(F218:N218)</f>
        <v>0</v>
      </c>
      <c r="U218" s="79">
        <f t="shared" si="29"/>
        <v>0</v>
      </c>
    </row>
    <row r="219" spans="1:21" ht="9" customHeight="1" x14ac:dyDescent="0.25">
      <c r="A219" s="229"/>
      <c r="B219" s="230"/>
      <c r="C219" s="231"/>
      <c r="D219" s="364"/>
      <c r="E219" s="2"/>
      <c r="F219" s="84"/>
      <c r="G219" s="84"/>
      <c r="H219" s="84"/>
      <c r="I219" s="84"/>
      <c r="J219" s="84"/>
      <c r="K219" s="84"/>
      <c r="L219" s="84"/>
      <c r="N219" s="84"/>
      <c r="O219" s="267"/>
      <c r="P219" s="267"/>
      <c r="Q219" s="268"/>
      <c r="R219" s="268"/>
      <c r="S219" s="2"/>
      <c r="T219" s="85"/>
      <c r="U219" s="83"/>
    </row>
    <row r="220" spans="1:21" ht="18.75" x14ac:dyDescent="0.3">
      <c r="A220" s="222" t="s">
        <v>297</v>
      </c>
      <c r="B220" s="223"/>
      <c r="C220" s="255"/>
      <c r="D220" s="366" t="s">
        <v>12</v>
      </c>
      <c r="E220" s="3"/>
      <c r="F220" s="139"/>
      <c r="G220" s="140"/>
      <c r="H220" s="140"/>
      <c r="I220" s="140" t="s">
        <v>487</v>
      </c>
      <c r="J220" s="140"/>
      <c r="K220" s="140"/>
      <c r="L220" s="141"/>
      <c r="O220" s="271"/>
      <c r="P220" s="271"/>
      <c r="Q220" s="271"/>
      <c r="R220" s="212" t="s">
        <v>493</v>
      </c>
      <c r="S220" s="3"/>
      <c r="T220" s="70" t="s">
        <v>45</v>
      </c>
      <c r="U220" s="58" t="s">
        <v>1</v>
      </c>
    </row>
    <row r="221" spans="1:21" ht="18.75" x14ac:dyDescent="0.3">
      <c r="A221" s="257"/>
      <c r="B221" s="258" t="s">
        <v>44</v>
      </c>
      <c r="C221" s="255"/>
      <c r="D221" s="367" t="s">
        <v>13</v>
      </c>
      <c r="E221" s="3"/>
      <c r="F221" s="142" t="s">
        <v>179</v>
      </c>
      <c r="G221" s="142" t="s">
        <v>7</v>
      </c>
      <c r="H221" s="72" t="s">
        <v>2</v>
      </c>
      <c r="I221" s="72" t="s">
        <v>3</v>
      </c>
      <c r="J221" s="72" t="s">
        <v>4</v>
      </c>
      <c r="K221" s="72" t="s">
        <v>5</v>
      </c>
      <c r="L221" s="72" t="s">
        <v>6</v>
      </c>
      <c r="O221" s="271"/>
      <c r="P221" s="271"/>
      <c r="Q221" s="271"/>
      <c r="R221" s="266" t="s">
        <v>492</v>
      </c>
      <c r="S221" s="3"/>
      <c r="T221" s="73"/>
      <c r="U221" s="74"/>
    </row>
    <row r="222" spans="1:21" ht="9" customHeight="1" x14ac:dyDescent="0.25">
      <c r="A222" s="229"/>
      <c r="B222" s="230"/>
      <c r="C222" s="231"/>
      <c r="D222" s="364"/>
      <c r="E222" s="2"/>
      <c r="F222" s="84"/>
      <c r="G222" s="84"/>
      <c r="H222" s="84"/>
      <c r="I222" s="84"/>
      <c r="J222" s="84"/>
      <c r="K222" s="84"/>
      <c r="L222" s="84"/>
      <c r="N222" s="84"/>
      <c r="O222" s="267"/>
      <c r="P222" s="267"/>
      <c r="Q222" s="268"/>
      <c r="R222" s="84"/>
      <c r="S222" s="2"/>
      <c r="T222" s="85"/>
      <c r="U222" s="83"/>
    </row>
    <row r="223" spans="1:21" x14ac:dyDescent="0.25">
      <c r="A223" s="342" t="s">
        <v>498</v>
      </c>
      <c r="B223" s="234" t="s">
        <v>468</v>
      </c>
      <c r="C223" s="255"/>
      <c r="D223" s="363">
        <v>29</v>
      </c>
      <c r="E223" s="3"/>
      <c r="F223" s="178"/>
      <c r="G223" s="213"/>
      <c r="H223" s="115"/>
      <c r="I223" s="80"/>
      <c r="J223" s="80"/>
      <c r="K223" s="80"/>
      <c r="L223" s="80"/>
      <c r="O223" s="271"/>
      <c r="P223" s="271"/>
      <c r="Q223" s="271"/>
      <c r="R223" s="80">
        <v>5</v>
      </c>
      <c r="S223" s="3"/>
      <c r="T223" s="81">
        <f>SUM(F223:L223)</f>
        <v>0</v>
      </c>
      <c r="U223" s="79">
        <f>T223*D223</f>
        <v>0</v>
      </c>
    </row>
    <row r="224" spans="1:21" x14ac:dyDescent="0.25">
      <c r="A224" s="343" t="s">
        <v>499</v>
      </c>
      <c r="B224" s="344" t="s">
        <v>500</v>
      </c>
      <c r="C224" s="255"/>
      <c r="D224" s="363">
        <v>38</v>
      </c>
      <c r="E224" s="3"/>
      <c r="F224" s="80"/>
      <c r="G224" s="115"/>
      <c r="H224" s="115"/>
      <c r="I224" s="80"/>
      <c r="J224" s="80"/>
      <c r="K224" s="80"/>
      <c r="L224" s="80"/>
      <c r="O224" s="271"/>
      <c r="P224" s="271"/>
      <c r="Q224" s="271"/>
      <c r="R224" s="80">
        <v>5</v>
      </c>
      <c r="S224" s="3"/>
      <c r="T224" s="81">
        <f t="shared" ref="T224:T232" si="31">SUM(F224:L224)</f>
        <v>0</v>
      </c>
      <c r="U224" s="79">
        <f>T224*D224</f>
        <v>0</v>
      </c>
    </row>
    <row r="225" spans="1:21" x14ac:dyDescent="0.25">
      <c r="A225" s="233" t="s">
        <v>391</v>
      </c>
      <c r="B225" s="234" t="s">
        <v>469</v>
      </c>
      <c r="C225" s="255"/>
      <c r="D225" s="363">
        <v>59</v>
      </c>
      <c r="E225" s="3"/>
      <c r="F225" s="80"/>
      <c r="G225" s="214"/>
      <c r="H225" s="115"/>
      <c r="I225" s="80"/>
      <c r="J225" s="80"/>
      <c r="K225" s="80"/>
      <c r="L225" s="80"/>
      <c r="O225" s="271"/>
      <c r="P225" s="271"/>
      <c r="Q225" s="271"/>
      <c r="R225" s="80">
        <v>5</v>
      </c>
      <c r="S225" s="3"/>
      <c r="T225" s="81">
        <f t="shared" si="31"/>
        <v>0</v>
      </c>
      <c r="U225" s="79">
        <f>T225*D225</f>
        <v>0</v>
      </c>
    </row>
    <row r="226" spans="1:21" x14ac:dyDescent="0.25">
      <c r="A226" s="233" t="s">
        <v>392</v>
      </c>
      <c r="B226" s="234" t="s">
        <v>470</v>
      </c>
      <c r="C226" s="255"/>
      <c r="D226" s="363">
        <v>59</v>
      </c>
      <c r="E226" s="3"/>
      <c r="F226" s="80"/>
      <c r="G226" s="115"/>
      <c r="H226" s="115"/>
      <c r="I226" s="80"/>
      <c r="J226" s="80"/>
      <c r="K226" s="80"/>
      <c r="L226" s="80"/>
      <c r="O226" s="271"/>
      <c r="P226" s="271"/>
      <c r="Q226" s="271"/>
      <c r="R226" s="80">
        <v>5</v>
      </c>
      <c r="S226" s="3"/>
      <c r="T226" s="81">
        <f t="shared" si="31"/>
        <v>0</v>
      </c>
      <c r="U226" s="79">
        <f>T226*D226</f>
        <v>0</v>
      </c>
    </row>
    <row r="227" spans="1:21" x14ac:dyDescent="0.25">
      <c r="A227" s="233" t="s">
        <v>393</v>
      </c>
      <c r="B227" s="234" t="s">
        <v>471</v>
      </c>
      <c r="C227" s="255"/>
      <c r="D227" s="363">
        <v>46</v>
      </c>
      <c r="E227" s="3"/>
      <c r="F227" s="80"/>
      <c r="G227" s="115"/>
      <c r="H227" s="115"/>
      <c r="I227" s="80"/>
      <c r="J227" s="80"/>
      <c r="K227" s="80"/>
      <c r="L227" s="80"/>
      <c r="O227" s="271"/>
      <c r="P227" s="271"/>
      <c r="Q227" s="271"/>
      <c r="R227" s="80">
        <v>5</v>
      </c>
      <c r="S227" s="3"/>
      <c r="T227" s="81">
        <f t="shared" si="31"/>
        <v>0</v>
      </c>
      <c r="U227" s="79">
        <f t="shared" ref="U227:U232" si="32">T227*D227</f>
        <v>0</v>
      </c>
    </row>
    <row r="228" spans="1:21" x14ac:dyDescent="0.25">
      <c r="A228" s="233" t="s">
        <v>394</v>
      </c>
      <c r="B228" s="234" t="s">
        <v>472</v>
      </c>
      <c r="C228" s="255"/>
      <c r="D228" s="363">
        <v>90</v>
      </c>
      <c r="E228" s="3"/>
      <c r="F228" s="80"/>
      <c r="G228" s="115"/>
      <c r="H228" s="115"/>
      <c r="I228" s="80"/>
      <c r="J228" s="80"/>
      <c r="K228" s="80"/>
      <c r="L228" s="80"/>
      <c r="O228" s="271"/>
      <c r="P228" s="271"/>
      <c r="Q228" s="271"/>
      <c r="R228" s="80">
        <v>5</v>
      </c>
      <c r="S228" s="3"/>
      <c r="T228" s="81">
        <f t="shared" si="31"/>
        <v>0</v>
      </c>
      <c r="U228" s="79">
        <f t="shared" si="32"/>
        <v>0</v>
      </c>
    </row>
    <row r="229" spans="1:21" x14ac:dyDescent="0.25">
      <c r="A229" s="233" t="s">
        <v>395</v>
      </c>
      <c r="B229" s="234" t="s">
        <v>473</v>
      </c>
      <c r="C229" s="255"/>
      <c r="D229" s="363">
        <v>90</v>
      </c>
      <c r="E229" s="3"/>
      <c r="F229" s="80"/>
      <c r="G229" s="115"/>
      <c r="H229" s="115"/>
      <c r="I229" s="80"/>
      <c r="J229" s="80"/>
      <c r="K229" s="80"/>
      <c r="L229" s="80"/>
      <c r="O229" s="271"/>
      <c r="P229" s="271"/>
      <c r="Q229" s="271"/>
      <c r="R229" s="80">
        <v>5</v>
      </c>
      <c r="S229" s="3"/>
      <c r="T229" s="81">
        <f t="shared" si="31"/>
        <v>0</v>
      </c>
      <c r="U229" s="79">
        <f t="shared" si="32"/>
        <v>0</v>
      </c>
    </row>
    <row r="230" spans="1:21" x14ac:dyDescent="0.25">
      <c r="A230" s="233" t="s">
        <v>396</v>
      </c>
      <c r="B230" s="234" t="s">
        <v>474</v>
      </c>
      <c r="C230" s="255"/>
      <c r="D230" s="363">
        <v>58</v>
      </c>
      <c r="E230" s="3"/>
      <c r="F230" s="80"/>
      <c r="G230" s="115"/>
      <c r="H230" s="115"/>
      <c r="I230" s="80"/>
      <c r="J230" s="80"/>
      <c r="K230" s="80"/>
      <c r="L230" s="80"/>
      <c r="O230" s="271"/>
      <c r="P230" s="271"/>
      <c r="Q230" s="271"/>
      <c r="R230" s="80">
        <v>5</v>
      </c>
      <c r="S230" s="3"/>
      <c r="T230" s="81">
        <f t="shared" si="31"/>
        <v>0</v>
      </c>
      <c r="U230" s="79">
        <f t="shared" si="32"/>
        <v>0</v>
      </c>
    </row>
    <row r="231" spans="1:21" x14ac:dyDescent="0.25">
      <c r="A231" s="233" t="s">
        <v>397</v>
      </c>
      <c r="B231" s="234" t="s">
        <v>475</v>
      </c>
      <c r="C231" s="255"/>
      <c r="D231" s="363">
        <v>58</v>
      </c>
      <c r="E231" s="3"/>
      <c r="F231" s="80"/>
      <c r="G231" s="115"/>
      <c r="H231" s="115"/>
      <c r="I231" s="80"/>
      <c r="J231" s="80"/>
      <c r="K231" s="80"/>
      <c r="L231" s="80"/>
      <c r="O231" s="271"/>
      <c r="P231" s="271"/>
      <c r="Q231" s="271"/>
      <c r="R231" s="80">
        <v>5</v>
      </c>
      <c r="S231" s="3"/>
      <c r="T231" s="81">
        <f t="shared" si="31"/>
        <v>0</v>
      </c>
      <c r="U231" s="79">
        <f t="shared" si="32"/>
        <v>0</v>
      </c>
    </row>
    <row r="232" spans="1:21" x14ac:dyDescent="0.25">
      <c r="A232" s="233" t="s">
        <v>398</v>
      </c>
      <c r="B232" s="234" t="s">
        <v>476</v>
      </c>
      <c r="C232" s="255"/>
      <c r="D232" s="363">
        <v>44</v>
      </c>
      <c r="E232" s="3"/>
      <c r="F232" s="80"/>
      <c r="G232" s="115"/>
      <c r="H232" s="115"/>
      <c r="I232" s="80"/>
      <c r="J232" s="80"/>
      <c r="K232" s="80"/>
      <c r="L232" s="80"/>
      <c r="O232" s="271"/>
      <c r="P232" s="271"/>
      <c r="Q232" s="271"/>
      <c r="R232" s="80">
        <v>5</v>
      </c>
      <c r="S232" s="3"/>
      <c r="T232" s="81">
        <f t="shared" si="31"/>
        <v>0</v>
      </c>
      <c r="U232" s="79">
        <f t="shared" si="32"/>
        <v>0</v>
      </c>
    </row>
    <row r="233" spans="1:21" ht="9" customHeight="1" x14ac:dyDescent="0.25">
      <c r="A233" s="229"/>
      <c r="B233" s="230"/>
      <c r="C233" s="231"/>
      <c r="D233" s="364"/>
      <c r="E233" s="2"/>
      <c r="F233" s="84"/>
      <c r="G233" s="84"/>
      <c r="H233" s="84"/>
      <c r="I233" s="84"/>
      <c r="J233" s="84"/>
      <c r="K233" s="84"/>
      <c r="L233" s="84"/>
      <c r="N233" s="84"/>
      <c r="O233" s="267"/>
      <c r="P233" s="267"/>
      <c r="Q233" s="268"/>
      <c r="R233" s="268"/>
      <c r="S233" s="2"/>
      <c r="T233" s="85"/>
      <c r="U233" s="83"/>
    </row>
    <row r="234" spans="1:21" s="10" customFormat="1" ht="18.75" x14ac:dyDescent="0.3">
      <c r="A234" s="222" t="s">
        <v>123</v>
      </c>
      <c r="B234" s="223"/>
      <c r="C234" s="259"/>
      <c r="D234" s="366" t="s">
        <v>12</v>
      </c>
      <c r="E234" s="101"/>
      <c r="F234" s="34"/>
      <c r="G234" s="139"/>
      <c r="H234" s="140"/>
      <c r="I234" s="140"/>
      <c r="J234" s="140" t="s">
        <v>487</v>
      </c>
      <c r="K234" s="140"/>
      <c r="L234" s="140"/>
      <c r="M234" s="141"/>
      <c r="N234" s="188" t="s">
        <v>14</v>
      </c>
      <c r="O234" s="273"/>
      <c r="P234" s="273"/>
      <c r="Q234" s="273"/>
      <c r="R234" s="212" t="s">
        <v>493</v>
      </c>
      <c r="S234" s="101"/>
      <c r="T234" s="70" t="s">
        <v>45</v>
      </c>
      <c r="U234" s="58" t="s">
        <v>1</v>
      </c>
    </row>
    <row r="235" spans="1:21" s="10" customFormat="1" ht="18.75" x14ac:dyDescent="0.3">
      <c r="A235" s="257"/>
      <c r="B235" s="258" t="s">
        <v>44</v>
      </c>
      <c r="C235" s="259"/>
      <c r="D235" s="367" t="s">
        <v>13</v>
      </c>
      <c r="E235" s="101"/>
      <c r="F235" s="34"/>
      <c r="G235" s="106" t="s">
        <v>7</v>
      </c>
      <c r="H235" s="106" t="s">
        <v>2</v>
      </c>
      <c r="I235" s="106" t="s">
        <v>3</v>
      </c>
      <c r="J235" s="106" t="s">
        <v>4</v>
      </c>
      <c r="K235" s="106" t="s">
        <v>5</v>
      </c>
      <c r="L235" s="106" t="s">
        <v>6</v>
      </c>
      <c r="M235" s="106" t="s">
        <v>273</v>
      </c>
      <c r="N235" s="106" t="s">
        <v>15</v>
      </c>
      <c r="O235" s="273"/>
      <c r="P235" s="273"/>
      <c r="Q235" s="273"/>
      <c r="R235" s="266" t="s">
        <v>492</v>
      </c>
      <c r="S235" s="101"/>
      <c r="T235" s="73"/>
      <c r="U235" s="74"/>
    </row>
    <row r="236" spans="1:21" ht="9" customHeight="1" x14ac:dyDescent="0.25">
      <c r="A236" s="229"/>
      <c r="B236" s="230"/>
      <c r="C236" s="231"/>
      <c r="D236" s="364"/>
      <c r="E236" s="2"/>
      <c r="F236" s="84"/>
      <c r="G236" s="84"/>
      <c r="H236" s="84"/>
      <c r="I236" s="84"/>
      <c r="J236" s="84"/>
      <c r="K236" s="84"/>
      <c r="L236" s="84"/>
      <c r="N236" s="84"/>
      <c r="O236" s="267"/>
      <c r="P236" s="267"/>
      <c r="Q236" s="268"/>
      <c r="R236" s="77"/>
      <c r="S236" s="2"/>
      <c r="T236" s="85"/>
      <c r="U236" s="83"/>
    </row>
    <row r="237" spans="1:21" x14ac:dyDescent="0.25">
      <c r="A237" s="260">
        <v>59311</v>
      </c>
      <c r="B237" s="234" t="s">
        <v>307</v>
      </c>
      <c r="C237" s="255"/>
      <c r="D237" s="363">
        <v>17</v>
      </c>
      <c r="E237" s="3"/>
      <c r="G237" s="80"/>
      <c r="H237" s="80"/>
      <c r="I237" s="80"/>
      <c r="J237" s="80"/>
      <c r="K237" s="80"/>
      <c r="L237" s="80"/>
      <c r="M237" s="80"/>
      <c r="N237" s="109"/>
      <c r="O237" s="271"/>
      <c r="P237" s="271"/>
      <c r="Q237" s="271"/>
      <c r="R237" s="333">
        <v>10</v>
      </c>
      <c r="S237" s="3"/>
      <c r="T237" s="81">
        <f>SUM(G237:N237)</f>
        <v>0</v>
      </c>
      <c r="U237" s="79">
        <f t="shared" ref="U237:U247" si="33">T237*D237</f>
        <v>0</v>
      </c>
    </row>
    <row r="238" spans="1:21" x14ac:dyDescent="0.25">
      <c r="A238" s="260">
        <v>59312</v>
      </c>
      <c r="B238" s="234" t="s">
        <v>308</v>
      </c>
      <c r="C238" s="255"/>
      <c r="D238" s="363">
        <v>25</v>
      </c>
      <c r="E238" s="3"/>
      <c r="G238" s="80"/>
      <c r="H238" s="80"/>
      <c r="I238" s="80"/>
      <c r="J238" s="80"/>
      <c r="K238" s="80"/>
      <c r="L238" s="80"/>
      <c r="M238" s="80"/>
      <c r="N238" s="111"/>
      <c r="O238" s="271"/>
      <c r="P238" s="271"/>
      <c r="Q238" s="271"/>
      <c r="R238" s="333">
        <v>10</v>
      </c>
      <c r="S238" s="3"/>
      <c r="T238" s="81">
        <f t="shared" ref="T238:T258" si="34">SUM(G238:N238)</f>
        <v>0</v>
      </c>
      <c r="U238" s="79">
        <f t="shared" si="33"/>
        <v>0</v>
      </c>
    </row>
    <row r="239" spans="1:21" x14ac:dyDescent="0.25">
      <c r="A239" s="260">
        <v>59314</v>
      </c>
      <c r="B239" s="234" t="s">
        <v>309</v>
      </c>
      <c r="C239" s="255"/>
      <c r="D239" s="363">
        <v>17</v>
      </c>
      <c r="E239" s="3"/>
      <c r="G239" s="80"/>
      <c r="H239" s="80"/>
      <c r="I239" s="80"/>
      <c r="J239" s="80"/>
      <c r="K239" s="80"/>
      <c r="L239" s="80"/>
      <c r="M239" s="80"/>
      <c r="N239" s="111"/>
      <c r="O239" s="271"/>
      <c r="P239" s="271"/>
      <c r="Q239" s="271"/>
      <c r="R239" s="333">
        <v>10</v>
      </c>
      <c r="S239" s="3"/>
      <c r="T239" s="81">
        <f t="shared" si="34"/>
        <v>0</v>
      </c>
      <c r="U239" s="79">
        <f t="shared" si="33"/>
        <v>0</v>
      </c>
    </row>
    <row r="240" spans="1:21" x14ac:dyDescent="0.25">
      <c r="A240" s="260">
        <v>59411</v>
      </c>
      <c r="B240" s="234" t="s">
        <v>310</v>
      </c>
      <c r="C240" s="255"/>
      <c r="D240" s="363">
        <v>22</v>
      </c>
      <c r="E240" s="3"/>
      <c r="G240" s="80"/>
      <c r="H240" s="80"/>
      <c r="I240" s="80"/>
      <c r="J240" s="80"/>
      <c r="K240" s="80"/>
      <c r="L240" s="80"/>
      <c r="M240" s="113"/>
      <c r="N240" s="111"/>
      <c r="O240" s="271"/>
      <c r="P240" s="271"/>
      <c r="Q240" s="271"/>
      <c r="R240" s="333">
        <v>10</v>
      </c>
      <c r="S240" s="3"/>
      <c r="T240" s="81">
        <f t="shared" si="34"/>
        <v>0</v>
      </c>
      <c r="U240" s="79">
        <f t="shared" si="33"/>
        <v>0</v>
      </c>
    </row>
    <row r="241" spans="1:21" x14ac:dyDescent="0.25">
      <c r="A241" s="260">
        <v>59412</v>
      </c>
      <c r="B241" s="234" t="s">
        <v>311</v>
      </c>
      <c r="C241" s="255"/>
      <c r="D241" s="363">
        <v>26</v>
      </c>
      <c r="E241" s="3"/>
      <c r="G241" s="80"/>
      <c r="H241" s="80"/>
      <c r="I241" s="80"/>
      <c r="J241" s="80"/>
      <c r="K241" s="80"/>
      <c r="L241" s="80"/>
      <c r="M241" s="80"/>
      <c r="N241" s="111"/>
      <c r="O241" s="271"/>
      <c r="P241" s="271"/>
      <c r="Q241" s="271"/>
      <c r="R241" s="333">
        <v>10</v>
      </c>
      <c r="S241" s="3"/>
      <c r="T241" s="81">
        <f t="shared" si="34"/>
        <v>0</v>
      </c>
      <c r="U241" s="79">
        <f t="shared" si="33"/>
        <v>0</v>
      </c>
    </row>
    <row r="242" spans="1:21" x14ac:dyDescent="0.25">
      <c r="A242" s="260">
        <v>59413</v>
      </c>
      <c r="B242" s="234" t="s">
        <v>312</v>
      </c>
      <c r="C242" s="255"/>
      <c r="D242" s="363">
        <v>32</v>
      </c>
      <c r="E242" s="3"/>
      <c r="G242" s="80"/>
      <c r="H242" s="80"/>
      <c r="I242" s="80"/>
      <c r="J242" s="80"/>
      <c r="K242" s="80"/>
      <c r="L242" s="80"/>
      <c r="M242" s="80"/>
      <c r="N242" s="111"/>
      <c r="O242" s="271"/>
      <c r="P242" s="271"/>
      <c r="Q242" s="271"/>
      <c r="R242" s="333">
        <v>10</v>
      </c>
      <c r="S242" s="3"/>
      <c r="T242" s="81">
        <f t="shared" si="34"/>
        <v>0</v>
      </c>
      <c r="U242" s="79">
        <f t="shared" si="33"/>
        <v>0</v>
      </c>
    </row>
    <row r="243" spans="1:21" x14ac:dyDescent="0.25">
      <c r="A243" s="260">
        <v>59414</v>
      </c>
      <c r="B243" s="234" t="s">
        <v>313</v>
      </c>
      <c r="C243" s="255"/>
      <c r="D243" s="363">
        <v>36</v>
      </c>
      <c r="E243" s="3"/>
      <c r="G243" s="80"/>
      <c r="H243" s="80"/>
      <c r="I243" s="80"/>
      <c r="J243" s="108"/>
      <c r="K243" s="80"/>
      <c r="L243" s="80"/>
      <c r="M243" s="80"/>
      <c r="N243" s="111"/>
      <c r="O243" s="271"/>
      <c r="P243" s="271"/>
      <c r="Q243" s="271"/>
      <c r="R243" s="333">
        <v>10</v>
      </c>
      <c r="S243" s="3"/>
      <c r="T243" s="81">
        <f t="shared" si="34"/>
        <v>0</v>
      </c>
      <c r="U243" s="79">
        <f t="shared" si="33"/>
        <v>0</v>
      </c>
    </row>
    <row r="244" spans="1:21" x14ac:dyDescent="0.25">
      <c r="A244" s="260">
        <v>59098</v>
      </c>
      <c r="B244" s="234" t="s">
        <v>314</v>
      </c>
      <c r="C244" s="255"/>
      <c r="D244" s="363">
        <v>22</v>
      </c>
      <c r="E244" s="3"/>
      <c r="G244" s="80"/>
      <c r="H244" s="80"/>
      <c r="I244" s="80"/>
      <c r="J244" s="80"/>
      <c r="K244" s="80"/>
      <c r="L244" s="80"/>
      <c r="M244" s="80"/>
      <c r="N244" s="111"/>
      <c r="O244" s="271"/>
      <c r="P244" s="271"/>
      <c r="Q244" s="271"/>
      <c r="R244" s="333">
        <v>10</v>
      </c>
      <c r="S244" s="3"/>
      <c r="T244" s="81">
        <f t="shared" si="34"/>
        <v>0</v>
      </c>
      <c r="U244" s="79">
        <f t="shared" si="33"/>
        <v>0</v>
      </c>
    </row>
    <row r="245" spans="1:21" x14ac:dyDescent="0.25">
      <c r="A245" s="260">
        <v>59099</v>
      </c>
      <c r="B245" s="234" t="s">
        <v>315</v>
      </c>
      <c r="C245" s="255"/>
      <c r="D245" s="363">
        <v>26</v>
      </c>
      <c r="E245" s="3"/>
      <c r="G245" s="80"/>
      <c r="H245" s="80"/>
      <c r="I245" s="80"/>
      <c r="J245" s="108"/>
      <c r="K245" s="80"/>
      <c r="L245" s="80"/>
      <c r="M245" s="80"/>
      <c r="N245" s="111"/>
      <c r="O245" s="271"/>
      <c r="P245" s="271"/>
      <c r="Q245" s="271"/>
      <c r="R245" s="333">
        <v>10</v>
      </c>
      <c r="S245" s="3"/>
      <c r="T245" s="81">
        <f t="shared" si="34"/>
        <v>0</v>
      </c>
      <c r="U245" s="79">
        <f t="shared" si="33"/>
        <v>0</v>
      </c>
    </row>
    <row r="246" spans="1:21" x14ac:dyDescent="0.25">
      <c r="A246" s="260">
        <v>59093</v>
      </c>
      <c r="B246" s="234" t="s">
        <v>316</v>
      </c>
      <c r="C246" s="255"/>
      <c r="D246" s="363">
        <v>35</v>
      </c>
      <c r="E246" s="3"/>
      <c r="G246" s="80"/>
      <c r="H246" s="80"/>
      <c r="I246" s="80"/>
      <c r="J246" s="108"/>
      <c r="K246" s="80"/>
      <c r="L246" s="80"/>
      <c r="M246" s="80"/>
      <c r="N246" s="111"/>
      <c r="O246" s="271"/>
      <c r="P246" s="271"/>
      <c r="Q246" s="271"/>
      <c r="R246" s="333">
        <v>10</v>
      </c>
      <c r="S246" s="3"/>
      <c r="T246" s="81">
        <f t="shared" si="34"/>
        <v>0</v>
      </c>
      <c r="U246" s="79">
        <f t="shared" si="33"/>
        <v>0</v>
      </c>
    </row>
    <row r="247" spans="1:21" x14ac:dyDescent="0.25">
      <c r="A247" s="260">
        <v>59830</v>
      </c>
      <c r="B247" s="234" t="s">
        <v>317</v>
      </c>
      <c r="C247" s="255"/>
      <c r="D247" s="363">
        <v>17</v>
      </c>
      <c r="E247" s="3"/>
      <c r="G247" s="110"/>
      <c r="H247" s="80"/>
      <c r="I247" s="80"/>
      <c r="J247" s="108"/>
      <c r="K247" s="80"/>
      <c r="L247" s="80"/>
      <c r="M247" s="113"/>
      <c r="N247" s="111"/>
      <c r="O247" s="271"/>
      <c r="P247" s="271"/>
      <c r="Q247" s="271"/>
      <c r="R247" s="333">
        <v>10</v>
      </c>
      <c r="S247" s="3"/>
      <c r="T247" s="81">
        <f t="shared" si="34"/>
        <v>0</v>
      </c>
      <c r="U247" s="79">
        <f t="shared" si="33"/>
        <v>0</v>
      </c>
    </row>
    <row r="248" spans="1:21" x14ac:dyDescent="0.25">
      <c r="A248" s="260">
        <v>59823</v>
      </c>
      <c r="B248" s="234" t="s">
        <v>318</v>
      </c>
      <c r="C248" s="255"/>
      <c r="D248" s="363">
        <v>17</v>
      </c>
      <c r="E248" s="3"/>
      <c r="G248" s="110"/>
      <c r="H248" s="80"/>
      <c r="I248" s="80"/>
      <c r="J248" s="80"/>
      <c r="K248" s="113"/>
      <c r="L248" s="113"/>
      <c r="M248" s="113"/>
      <c r="N248" s="111"/>
      <c r="O248" s="271"/>
      <c r="P248" s="271"/>
      <c r="Q248" s="271"/>
      <c r="R248" s="333">
        <v>10</v>
      </c>
      <c r="S248" s="3"/>
      <c r="T248" s="81">
        <f t="shared" si="34"/>
        <v>0</v>
      </c>
      <c r="U248" s="79">
        <f t="shared" ref="U248:U250" si="35">T248*D248</f>
        <v>0</v>
      </c>
    </row>
    <row r="249" spans="1:21" x14ac:dyDescent="0.25">
      <c r="A249" s="260">
        <v>59720</v>
      </c>
      <c r="B249" s="234" t="s">
        <v>319</v>
      </c>
      <c r="C249" s="255"/>
      <c r="D249" s="363">
        <v>22</v>
      </c>
      <c r="E249" s="3"/>
      <c r="G249" s="110"/>
      <c r="H249" s="80"/>
      <c r="I249" s="80"/>
      <c r="J249" s="80"/>
      <c r="K249" s="80"/>
      <c r="L249" s="80"/>
      <c r="M249" s="113"/>
      <c r="N249" s="111"/>
      <c r="O249" s="271"/>
      <c r="P249" s="271"/>
      <c r="Q249" s="271"/>
      <c r="R249" s="333">
        <v>10</v>
      </c>
      <c r="S249" s="3"/>
      <c r="T249" s="81">
        <f t="shared" si="34"/>
        <v>0</v>
      </c>
      <c r="U249" s="79">
        <f t="shared" si="35"/>
        <v>0</v>
      </c>
    </row>
    <row r="250" spans="1:21" x14ac:dyDescent="0.25">
      <c r="A250" s="260">
        <v>59097</v>
      </c>
      <c r="B250" s="234" t="s">
        <v>320</v>
      </c>
      <c r="C250" s="255"/>
      <c r="D250" s="363">
        <v>7</v>
      </c>
      <c r="E250" s="3"/>
      <c r="G250" s="80"/>
      <c r="H250" s="80"/>
      <c r="I250" s="80"/>
      <c r="J250" s="108"/>
      <c r="K250" s="80"/>
      <c r="L250" s="80"/>
      <c r="M250" s="113"/>
      <c r="N250" s="111"/>
      <c r="O250" s="271"/>
      <c r="P250" s="271"/>
      <c r="Q250" s="271"/>
      <c r="R250" s="333">
        <v>100</v>
      </c>
      <c r="S250" s="3"/>
      <c r="T250" s="81">
        <f t="shared" si="34"/>
        <v>0</v>
      </c>
      <c r="U250" s="79">
        <f t="shared" si="35"/>
        <v>0</v>
      </c>
    </row>
    <row r="251" spans="1:21" x14ac:dyDescent="0.25">
      <c r="A251" s="260">
        <v>59091</v>
      </c>
      <c r="B251" s="234" t="s">
        <v>321</v>
      </c>
      <c r="C251" s="255"/>
      <c r="D251" s="363">
        <v>14</v>
      </c>
      <c r="E251" s="3"/>
      <c r="G251" s="110"/>
      <c r="H251" s="80"/>
      <c r="I251" s="80"/>
      <c r="J251" s="108"/>
      <c r="K251" s="80"/>
      <c r="L251" s="80"/>
      <c r="M251" s="113"/>
      <c r="N251" s="111"/>
      <c r="O251" s="271"/>
      <c r="P251" s="271"/>
      <c r="Q251" s="271"/>
      <c r="R251" s="333">
        <v>20</v>
      </c>
      <c r="S251" s="3"/>
      <c r="T251" s="81">
        <f t="shared" si="34"/>
        <v>0</v>
      </c>
      <c r="U251" s="79">
        <f t="shared" ref="U251:U258" si="36">T251*D251</f>
        <v>0</v>
      </c>
    </row>
    <row r="252" spans="1:21" x14ac:dyDescent="0.25">
      <c r="A252" s="260">
        <v>59092</v>
      </c>
      <c r="B252" s="234" t="s">
        <v>322</v>
      </c>
      <c r="C252" s="255"/>
      <c r="D252" s="363">
        <v>14</v>
      </c>
      <c r="E252" s="3"/>
      <c r="G252" s="110"/>
      <c r="H252" s="80"/>
      <c r="I252" s="80"/>
      <c r="J252" s="108"/>
      <c r="K252" s="80"/>
      <c r="L252" s="80"/>
      <c r="M252" s="113"/>
      <c r="N252" s="116"/>
      <c r="O252" s="271"/>
      <c r="P252" s="271"/>
      <c r="Q252" s="271"/>
      <c r="R252" s="333">
        <v>20</v>
      </c>
      <c r="S252" s="3"/>
      <c r="T252" s="81">
        <f t="shared" si="34"/>
        <v>0</v>
      </c>
      <c r="U252" s="79">
        <f t="shared" si="36"/>
        <v>0</v>
      </c>
    </row>
    <row r="253" spans="1:21" x14ac:dyDescent="0.25">
      <c r="A253" s="260">
        <v>50017</v>
      </c>
      <c r="B253" s="234" t="s">
        <v>323</v>
      </c>
      <c r="C253" s="255"/>
      <c r="D253" s="363">
        <v>7</v>
      </c>
      <c r="E253" s="3"/>
      <c r="G253" s="110"/>
      <c r="H253" s="113"/>
      <c r="I253" s="113"/>
      <c r="J253" s="113"/>
      <c r="K253" s="113"/>
      <c r="L253" s="113"/>
      <c r="M253" s="113"/>
      <c r="N253" s="80"/>
      <c r="O253" s="271"/>
      <c r="P253" s="271"/>
      <c r="Q253" s="271"/>
      <c r="R253" s="333">
        <v>100</v>
      </c>
      <c r="S253" s="3"/>
      <c r="T253" s="81">
        <f t="shared" si="34"/>
        <v>0</v>
      </c>
      <c r="U253" s="79">
        <f t="shared" si="36"/>
        <v>0</v>
      </c>
    </row>
    <row r="254" spans="1:21" x14ac:dyDescent="0.25">
      <c r="A254" s="260">
        <v>59502</v>
      </c>
      <c r="B254" s="234" t="s">
        <v>324</v>
      </c>
      <c r="C254" s="255"/>
      <c r="D254" s="363">
        <v>14</v>
      </c>
      <c r="E254" s="3"/>
      <c r="G254" s="110"/>
      <c r="H254" s="113"/>
      <c r="I254" s="113"/>
      <c r="J254" s="113"/>
      <c r="K254" s="113"/>
      <c r="L254" s="113"/>
      <c r="M254" s="113"/>
      <c r="N254" s="80"/>
      <c r="O254" s="271"/>
      <c r="P254" s="271"/>
      <c r="Q254" s="271"/>
      <c r="R254" s="333">
        <v>10</v>
      </c>
      <c r="S254" s="3"/>
      <c r="T254" s="81">
        <f t="shared" si="34"/>
        <v>0</v>
      </c>
      <c r="U254" s="79">
        <f t="shared" si="36"/>
        <v>0</v>
      </c>
    </row>
    <row r="255" spans="1:21" x14ac:dyDescent="0.25">
      <c r="A255" s="260">
        <v>59614</v>
      </c>
      <c r="B255" s="234" t="s">
        <v>325</v>
      </c>
      <c r="C255" s="255"/>
      <c r="D255" s="363">
        <v>7</v>
      </c>
      <c r="E255" s="3"/>
      <c r="G255" s="110"/>
      <c r="H255" s="113"/>
      <c r="I255" s="113"/>
      <c r="J255" s="113"/>
      <c r="K255" s="113"/>
      <c r="L255" s="113"/>
      <c r="M255" s="113"/>
      <c r="N255" s="80"/>
      <c r="O255" s="271"/>
      <c r="P255" s="271"/>
      <c r="Q255" s="271"/>
      <c r="R255" s="333">
        <v>10</v>
      </c>
      <c r="S255" s="3"/>
      <c r="T255" s="81">
        <f t="shared" ref="T255" si="37">SUM(G255:N255)</f>
        <v>0</v>
      </c>
      <c r="U255" s="79">
        <f t="shared" ref="U255" si="38">T255*D255</f>
        <v>0</v>
      </c>
    </row>
    <row r="256" spans="1:21" x14ac:dyDescent="0.25">
      <c r="A256" s="260">
        <v>59615</v>
      </c>
      <c r="B256" s="234" t="s">
        <v>326</v>
      </c>
      <c r="C256" s="255"/>
      <c r="D256" s="363">
        <v>15</v>
      </c>
      <c r="E256" s="3"/>
      <c r="G256" s="110"/>
      <c r="H256" s="113"/>
      <c r="I256" s="113"/>
      <c r="J256" s="113"/>
      <c r="K256" s="113"/>
      <c r="L256" s="113"/>
      <c r="M256" s="113"/>
      <c r="N256" s="80"/>
      <c r="O256" s="271"/>
      <c r="P256" s="271"/>
      <c r="Q256" s="271"/>
      <c r="R256" s="333">
        <v>10</v>
      </c>
      <c r="S256" s="3"/>
      <c r="T256" s="81">
        <f t="shared" si="34"/>
        <v>0</v>
      </c>
      <c r="U256" s="79">
        <f t="shared" si="36"/>
        <v>0</v>
      </c>
    </row>
    <row r="257" spans="1:22" x14ac:dyDescent="0.25">
      <c r="A257" s="260">
        <v>59906</v>
      </c>
      <c r="B257" s="234" t="s">
        <v>327</v>
      </c>
      <c r="C257" s="255"/>
      <c r="D257" s="363">
        <v>11</v>
      </c>
      <c r="E257" s="3"/>
      <c r="G257" s="110"/>
      <c r="H257" s="113"/>
      <c r="I257" s="113"/>
      <c r="J257" s="113"/>
      <c r="K257" s="113"/>
      <c r="L257" s="113"/>
      <c r="M257" s="113"/>
      <c r="N257" s="80"/>
      <c r="O257" s="271"/>
      <c r="P257" s="271"/>
      <c r="Q257" s="271"/>
      <c r="R257" s="333">
        <v>10</v>
      </c>
      <c r="S257" s="3"/>
      <c r="T257" s="81">
        <f t="shared" si="34"/>
        <v>0</v>
      </c>
      <c r="U257" s="79">
        <f t="shared" si="36"/>
        <v>0</v>
      </c>
    </row>
    <row r="258" spans="1:22" x14ac:dyDescent="0.25">
      <c r="A258" s="260">
        <v>59994</v>
      </c>
      <c r="B258" s="234" t="s">
        <v>643</v>
      </c>
      <c r="C258" s="255"/>
      <c r="D258" s="369">
        <v>6</v>
      </c>
      <c r="E258" s="3"/>
      <c r="G258" s="112"/>
      <c r="H258" s="117"/>
      <c r="I258" s="117"/>
      <c r="J258" s="117"/>
      <c r="K258" s="117"/>
      <c r="L258" s="117"/>
      <c r="M258" s="117"/>
      <c r="N258" s="80"/>
      <c r="O258" s="271"/>
      <c r="P258" s="271"/>
      <c r="Q258" s="271"/>
      <c r="R258" s="333">
        <v>10</v>
      </c>
      <c r="S258" s="3"/>
      <c r="T258" s="81">
        <f t="shared" si="34"/>
        <v>0</v>
      </c>
      <c r="U258" s="79">
        <f t="shared" si="36"/>
        <v>0</v>
      </c>
    </row>
    <row r="259" spans="1:22" ht="9" customHeight="1" x14ac:dyDescent="0.25">
      <c r="A259" s="229"/>
      <c r="B259" s="230"/>
      <c r="C259" s="231"/>
      <c r="D259" s="364"/>
      <c r="E259" s="2"/>
      <c r="F259" s="84"/>
      <c r="G259" s="84"/>
      <c r="H259" s="84"/>
      <c r="I259" s="84"/>
      <c r="J259" s="84"/>
      <c r="K259" s="84"/>
      <c r="L259" s="84"/>
      <c r="N259" s="84"/>
      <c r="O259" s="267"/>
      <c r="P259" s="267"/>
      <c r="Q259" s="268"/>
      <c r="R259" s="268"/>
      <c r="S259" s="2"/>
      <c r="T259" s="85"/>
      <c r="U259" s="83"/>
    </row>
    <row r="260" spans="1:22" ht="18.75" x14ac:dyDescent="0.3">
      <c r="A260" s="240" t="s">
        <v>124</v>
      </c>
      <c r="B260" s="241"/>
      <c r="C260" s="256"/>
      <c r="D260" s="357" t="s">
        <v>12</v>
      </c>
      <c r="E260" s="2"/>
      <c r="F260" s="268"/>
      <c r="M260" s="264"/>
      <c r="O260" s="77"/>
      <c r="P260" s="77"/>
      <c r="Q260" s="77"/>
      <c r="R260" s="77"/>
      <c r="S260" s="77"/>
      <c r="T260" s="2"/>
      <c r="U260" s="78"/>
      <c r="V260" s="76"/>
    </row>
    <row r="261" spans="1:22" x14ac:dyDescent="0.25">
      <c r="A261" s="261"/>
      <c r="B261" s="244" t="s">
        <v>189</v>
      </c>
      <c r="C261" s="262"/>
      <c r="D261" s="355">
        <v>2</v>
      </c>
      <c r="E261" s="3"/>
      <c r="F261" s="268"/>
      <c r="G261" s="119"/>
      <c r="H261" s="119"/>
      <c r="I261" s="119"/>
      <c r="J261" s="119"/>
      <c r="K261" s="119"/>
      <c r="L261" s="119"/>
      <c r="M261" s="264"/>
      <c r="O261" s="77"/>
      <c r="P261" s="77"/>
      <c r="Q261" s="77"/>
      <c r="R261" s="77"/>
      <c r="S261" s="77"/>
      <c r="T261"/>
      <c r="U261"/>
    </row>
    <row r="262" spans="1:22" x14ac:dyDescent="0.25">
      <c r="A262" s="263"/>
      <c r="B262" s="246" t="s">
        <v>67</v>
      </c>
      <c r="C262" s="262"/>
      <c r="D262" s="355">
        <v>7</v>
      </c>
      <c r="E262" s="3"/>
      <c r="F262" s="268"/>
      <c r="G262" s="119"/>
      <c r="H262" s="119"/>
      <c r="I262" s="119"/>
      <c r="J262" s="119"/>
      <c r="K262" s="119"/>
      <c r="L262" s="119"/>
      <c r="M262" s="264"/>
      <c r="O262" s="77"/>
      <c r="P262" s="77"/>
      <c r="Q262" s="77"/>
      <c r="R262" s="77"/>
      <c r="S262" s="77"/>
      <c r="T262"/>
      <c r="U262"/>
    </row>
    <row r="263" spans="1:22" x14ac:dyDescent="0.25">
      <c r="A263" s="263"/>
      <c r="B263" s="246" t="s">
        <v>644</v>
      </c>
      <c r="C263" s="262"/>
      <c r="D263" s="355">
        <v>8</v>
      </c>
      <c r="E263" s="3"/>
      <c r="F263" s="268"/>
      <c r="G263" s="119"/>
      <c r="H263" s="119"/>
      <c r="I263" s="119"/>
      <c r="J263" s="119"/>
      <c r="K263" s="119"/>
      <c r="L263" s="119"/>
      <c r="M263" s="264"/>
      <c r="O263" s="77"/>
      <c r="P263" s="77"/>
      <c r="Q263" s="77"/>
      <c r="R263" s="77"/>
      <c r="S263" s="77"/>
      <c r="T263"/>
      <c r="U263"/>
    </row>
    <row r="264" spans="1:22" x14ac:dyDescent="0.25">
      <c r="A264" s="263"/>
      <c r="B264" s="246" t="s">
        <v>645</v>
      </c>
      <c r="C264" s="262"/>
      <c r="D264" s="355">
        <v>10</v>
      </c>
      <c r="E264" s="3"/>
      <c r="F264" s="268"/>
      <c r="G264" s="119"/>
      <c r="H264" s="119"/>
      <c r="I264" s="119"/>
      <c r="J264" s="119"/>
      <c r="K264" s="119"/>
      <c r="L264" s="119"/>
      <c r="M264" s="264"/>
      <c r="O264" s="77"/>
      <c r="P264" s="77"/>
      <c r="Q264" s="77"/>
      <c r="R264" s="77"/>
      <c r="S264" s="77"/>
      <c r="T264"/>
      <c r="U264"/>
    </row>
    <row r="265" spans="1:22" x14ac:dyDescent="0.25">
      <c r="A265" s="263"/>
      <c r="B265" s="246" t="s">
        <v>328</v>
      </c>
      <c r="C265" s="262"/>
      <c r="D265" s="355">
        <v>10</v>
      </c>
      <c r="E265" s="3"/>
      <c r="F265" s="268"/>
      <c r="G265" s="119"/>
      <c r="H265" s="119"/>
      <c r="I265" s="119"/>
      <c r="J265" s="119"/>
      <c r="K265" s="119"/>
      <c r="L265" s="119"/>
      <c r="M265" s="264"/>
      <c r="O265" s="77"/>
      <c r="P265" s="77"/>
      <c r="Q265" s="77"/>
      <c r="R265" s="77"/>
      <c r="S265" s="77"/>
      <c r="T265"/>
      <c r="U265"/>
    </row>
    <row r="266" spans="1:22" ht="9.9499999999999993" customHeight="1" x14ac:dyDescent="0.25">
      <c r="A266" s="1"/>
      <c r="B266" s="2"/>
      <c r="C266" s="2"/>
      <c r="E266" s="2"/>
      <c r="M266" s="264"/>
      <c r="O266" s="77"/>
      <c r="P266" s="77"/>
      <c r="Q266" s="77"/>
      <c r="R266" s="77"/>
      <c r="S266" s="77"/>
      <c r="T266" s="2"/>
      <c r="U266" s="78"/>
      <c r="V266" s="76"/>
    </row>
    <row r="267" spans="1:22" ht="18.75" x14ac:dyDescent="0.3">
      <c r="A267" s="10" t="s">
        <v>28</v>
      </c>
      <c r="F267" s="34" t="s">
        <v>57</v>
      </c>
      <c r="G267" s="34"/>
      <c r="T267" s="17" t="s">
        <v>30</v>
      </c>
      <c r="U267" s="18">
        <f>SUM(U23:U265)</f>
        <v>0</v>
      </c>
    </row>
    <row r="268" spans="1:22" ht="18.75" x14ac:dyDescent="0.3">
      <c r="A268" s="16" t="s">
        <v>31</v>
      </c>
      <c r="D268" s="120"/>
      <c r="F268" s="34" t="s">
        <v>58</v>
      </c>
      <c r="G268" s="34" t="s">
        <v>43</v>
      </c>
      <c r="T268" s="17" t="s">
        <v>29</v>
      </c>
      <c r="U268" s="19">
        <f>IF(('Gents Order Form'!P336+'Kids Order Form'!S336)&gt;=45,(0),IF((U267)=0,(0),IF((U267+'Gents Order Form'!W335+'Kids Order Form'!S335)&lt;=350,(90),IF((U267+'Gents Order Form'!W335+'Kids Order Form'!S335)&lt;=700,(45),IF((U267+'Gents Order Form'!W335+'Kids Order Form'!S335)&gt;=700,(0))))))</f>
        <v>0</v>
      </c>
    </row>
    <row r="269" spans="1:22" ht="18.75" x14ac:dyDescent="0.3">
      <c r="A269" s="16" t="s">
        <v>32</v>
      </c>
      <c r="F269" s="34"/>
      <c r="G269" s="34" t="s">
        <v>183</v>
      </c>
      <c r="T269" s="17" t="s">
        <v>9</v>
      </c>
      <c r="U269" s="18">
        <f>SUM(U267:U268)</f>
        <v>0</v>
      </c>
    </row>
    <row r="270" spans="1:22" ht="18.75" x14ac:dyDescent="0.3">
      <c r="A270" s="10" t="s">
        <v>55</v>
      </c>
      <c r="F270" s="34"/>
      <c r="G270" s="34" t="s">
        <v>184</v>
      </c>
      <c r="T270" s="17" t="s">
        <v>10</v>
      </c>
      <c r="U270" s="20" t="s">
        <v>0</v>
      </c>
    </row>
    <row r="271" spans="1:22" ht="19.5" thickBot="1" x14ac:dyDescent="0.35">
      <c r="A271" s="10" t="s">
        <v>56</v>
      </c>
      <c r="F271" s="34"/>
      <c r="G271" s="34" t="s">
        <v>185</v>
      </c>
      <c r="J271" s="147" t="s">
        <v>180</v>
      </c>
      <c r="T271" s="17" t="s">
        <v>8</v>
      </c>
      <c r="U271" s="122">
        <f>U269*1.2</f>
        <v>0</v>
      </c>
    </row>
    <row r="272" spans="1:22" ht="14.1" customHeight="1" thickTop="1" x14ac:dyDescent="0.25"/>
    <row r="273" spans="2:23" x14ac:dyDescent="0.25">
      <c r="B273" s="354" t="s">
        <v>63</v>
      </c>
      <c r="F273" s="215" t="s">
        <v>17</v>
      </c>
      <c r="G273" s="216" t="s">
        <v>18</v>
      </c>
      <c r="H273" s="216" t="s">
        <v>19</v>
      </c>
      <c r="I273" s="216" t="s">
        <v>20</v>
      </c>
      <c r="J273" s="215" t="s">
        <v>53</v>
      </c>
      <c r="K273" s="215" t="s">
        <v>331</v>
      </c>
      <c r="L273" s="216" t="s">
        <v>23</v>
      </c>
      <c r="M273" s="216" t="s">
        <v>24</v>
      </c>
      <c r="N273" s="215" t="s">
        <v>329</v>
      </c>
      <c r="O273" s="334"/>
      <c r="P273" s="215" t="s">
        <v>22</v>
      </c>
      <c r="Q273" s="216" t="s">
        <v>21</v>
      </c>
      <c r="R273" s="77"/>
      <c r="S273" s="75"/>
      <c r="T273" s="75"/>
      <c r="U273" s="36"/>
      <c r="V273" s="78"/>
      <c r="W273" s="76"/>
    </row>
    <row r="274" spans="2:23" ht="18.75" x14ac:dyDescent="0.3">
      <c r="B274" s="36" t="s">
        <v>143</v>
      </c>
      <c r="D274" s="79" t="s">
        <v>16</v>
      </c>
      <c r="F274" s="153"/>
      <c r="G274" s="154"/>
      <c r="H274" s="154"/>
      <c r="I274" s="154"/>
      <c r="J274" s="154"/>
      <c r="K274" s="154"/>
      <c r="L274" s="154"/>
      <c r="M274" s="154"/>
      <c r="N274" s="175"/>
      <c r="P274" s="175"/>
      <c r="Q274" s="335"/>
      <c r="R274" s="77"/>
      <c r="S274" s="75"/>
      <c r="T274" s="75"/>
      <c r="U274" s="36"/>
      <c r="V274" s="78"/>
      <c r="W274" s="76"/>
    </row>
    <row r="275" spans="2:23" ht="18.75" x14ac:dyDescent="0.3">
      <c r="B275" s="36" t="s">
        <v>26</v>
      </c>
      <c r="D275" s="79" t="s">
        <v>330</v>
      </c>
      <c r="F275" s="153"/>
      <c r="G275" s="154"/>
      <c r="H275" s="175"/>
      <c r="I275" s="154"/>
      <c r="J275" s="154"/>
      <c r="K275" s="155"/>
      <c r="L275" s="155"/>
      <c r="M275" s="153"/>
      <c r="N275" s="175"/>
      <c r="P275" s="175"/>
      <c r="Q275" s="164"/>
      <c r="R275" s="77"/>
      <c r="S275" s="75"/>
      <c r="T275" s="75"/>
      <c r="U275" s="36"/>
      <c r="V275" s="78"/>
      <c r="W275" s="76"/>
    </row>
    <row r="276" spans="2:23" ht="18.75" x14ac:dyDescent="0.3">
      <c r="B276" s="36" t="s">
        <v>46</v>
      </c>
      <c r="D276" s="79" t="s">
        <v>133</v>
      </c>
      <c r="F276" s="153"/>
      <c r="G276" s="154"/>
      <c r="H276" s="175"/>
      <c r="I276" s="175"/>
      <c r="J276" s="276"/>
      <c r="K276" s="276"/>
      <c r="L276" s="276"/>
      <c r="M276" s="276"/>
      <c r="N276" s="277"/>
      <c r="P276" s="275"/>
      <c r="Q276" s="111"/>
      <c r="R276" s="77"/>
      <c r="S276" s="75"/>
      <c r="T276" s="75"/>
      <c r="U276" s="36"/>
      <c r="V276" s="78"/>
      <c r="W276" s="76"/>
    </row>
    <row r="277" spans="2:23" ht="18.75" x14ac:dyDescent="0.3">
      <c r="D277" s="79" t="s">
        <v>134</v>
      </c>
      <c r="F277" s="153"/>
      <c r="G277" s="153"/>
      <c r="H277" s="153"/>
      <c r="I277" s="153"/>
      <c r="J277" s="347"/>
      <c r="K277" s="347"/>
      <c r="L277" s="347"/>
      <c r="M277" s="347"/>
      <c r="N277" s="111"/>
      <c r="P277" s="348"/>
      <c r="Q277" s="336"/>
      <c r="R277" s="77"/>
      <c r="S277" s="75"/>
      <c r="T277" s="75"/>
      <c r="U277" s="36"/>
      <c r="V277" s="78"/>
      <c r="W277" s="76"/>
    </row>
    <row r="278" spans="2:23" ht="18.75" x14ac:dyDescent="0.3">
      <c r="D278" s="79" t="s">
        <v>541</v>
      </c>
      <c r="F278" s="153"/>
      <c r="G278" s="279"/>
      <c r="H278" s="280"/>
      <c r="I278" s="280"/>
      <c r="J278" s="281"/>
      <c r="K278" s="281"/>
      <c r="L278" s="281"/>
      <c r="M278" s="281"/>
      <c r="N278" s="282"/>
      <c r="P278" s="283"/>
      <c r="Q278" s="284"/>
      <c r="R278" s="77"/>
      <c r="S278" s="75"/>
      <c r="T278" s="75"/>
      <c r="U278" s="36"/>
      <c r="V278" s="78"/>
      <c r="W278" s="76"/>
    </row>
    <row r="279" spans="2:23" x14ac:dyDescent="0.25">
      <c r="F279" s="150"/>
      <c r="G279" s="150"/>
      <c r="H279" s="150"/>
      <c r="I279" s="150"/>
      <c r="J279" s="150"/>
      <c r="K279" s="150"/>
      <c r="L279" s="150"/>
      <c r="M279" s="150"/>
      <c r="N279" s="150"/>
      <c r="O279" s="268"/>
      <c r="Q279" s="77"/>
      <c r="R279" s="77"/>
      <c r="S279" s="75"/>
      <c r="T279" s="75"/>
      <c r="U279" s="36"/>
      <c r="V279" s="78"/>
      <c r="W279" s="76"/>
    </row>
    <row r="280" spans="2:23" x14ac:dyDescent="0.25">
      <c r="B280" s="354" t="s">
        <v>27</v>
      </c>
      <c r="F280" s="217" t="s">
        <v>17</v>
      </c>
      <c r="G280" s="218" t="s">
        <v>22</v>
      </c>
      <c r="H280" s="218" t="s">
        <v>19</v>
      </c>
      <c r="I280" s="218" t="s">
        <v>20</v>
      </c>
      <c r="J280" s="218" t="s">
        <v>21</v>
      </c>
      <c r="K280" s="218" t="s">
        <v>18</v>
      </c>
      <c r="L280" s="218" t="s">
        <v>23</v>
      </c>
      <c r="M280" s="218" t="s">
        <v>24</v>
      </c>
      <c r="N280" s="218" t="s">
        <v>25</v>
      </c>
      <c r="O280" s="268"/>
      <c r="P280" s="217" t="s">
        <v>650</v>
      </c>
      <c r="Q280" s="218" t="s">
        <v>24</v>
      </c>
      <c r="R280" s="77"/>
      <c r="S280" s="75"/>
      <c r="T280" s="75"/>
      <c r="U280" s="36"/>
    </row>
    <row r="281" spans="2:23" ht="18.75" x14ac:dyDescent="0.3">
      <c r="B281" s="36" t="s">
        <v>142</v>
      </c>
      <c r="F281" s="157"/>
      <c r="G281" s="158"/>
      <c r="H281" s="158"/>
      <c r="I281" s="158"/>
      <c r="J281" s="158"/>
      <c r="K281" s="158"/>
      <c r="L281" s="158"/>
      <c r="M281" s="158"/>
      <c r="N281" s="158"/>
      <c r="O281" s="268"/>
      <c r="P281" s="35"/>
      <c r="Q281" s="158"/>
      <c r="R281" s="77"/>
      <c r="S281" s="75"/>
      <c r="T281" s="75"/>
      <c r="U281" s="36"/>
    </row>
    <row r="282" spans="2:23" ht="18.75" x14ac:dyDescent="0.3">
      <c r="B282" s="36" t="s">
        <v>144</v>
      </c>
      <c r="F282" s="219" t="s">
        <v>53</v>
      </c>
      <c r="G282" s="215" t="s">
        <v>51</v>
      </c>
      <c r="H282" s="220" t="s">
        <v>334</v>
      </c>
      <c r="I282" s="220" t="s">
        <v>333</v>
      </c>
      <c r="J282" s="221" t="s">
        <v>332</v>
      </c>
      <c r="K282" s="337"/>
      <c r="L282" s="338"/>
      <c r="M282" s="338"/>
      <c r="N282" s="328"/>
      <c r="O282" s="268"/>
      <c r="Q282" s="77"/>
      <c r="R282" s="77"/>
      <c r="S282" s="75"/>
      <c r="T282" s="75"/>
      <c r="U282" s="36"/>
    </row>
    <row r="283" spans="2:23" ht="18.75" x14ac:dyDescent="0.3">
      <c r="F283" s="35"/>
      <c r="G283" s="158"/>
      <c r="H283" s="156"/>
      <c r="I283" s="175"/>
      <c r="J283" s="175"/>
      <c r="K283" s="283"/>
      <c r="L283" s="281"/>
      <c r="M283" s="281"/>
      <c r="N283" s="282"/>
      <c r="O283" s="150"/>
      <c r="Q283" s="77"/>
      <c r="R283" s="77"/>
      <c r="S283" s="75"/>
      <c r="T283" s="75"/>
      <c r="U283" s="36"/>
    </row>
    <row r="284" spans="2:23" x14ac:dyDescent="0.25"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Q284" s="77"/>
      <c r="R284" s="77"/>
      <c r="S284" s="75"/>
      <c r="T284" s="75"/>
      <c r="U284" s="36"/>
    </row>
    <row r="285" spans="2:23" x14ac:dyDescent="0.25">
      <c r="B285" s="354" t="s">
        <v>33</v>
      </c>
      <c r="F285" s="215" t="s">
        <v>17</v>
      </c>
      <c r="G285" s="215" t="s">
        <v>22</v>
      </c>
      <c r="H285" s="150"/>
      <c r="I285" s="150"/>
      <c r="J285" s="150"/>
      <c r="K285" s="150"/>
      <c r="L285" s="285"/>
      <c r="M285" s="150"/>
      <c r="N285" s="150"/>
      <c r="O285" s="150"/>
      <c r="Q285" s="77"/>
      <c r="R285" s="77"/>
      <c r="S285" s="75"/>
      <c r="T285" s="75"/>
      <c r="U285" s="36"/>
    </row>
    <row r="286" spans="2:23" ht="18.75" x14ac:dyDescent="0.3">
      <c r="B286" s="36" t="s">
        <v>145</v>
      </c>
      <c r="F286" s="175"/>
      <c r="G286" s="175"/>
      <c r="H286" s="150"/>
      <c r="I286" s="150"/>
      <c r="J286" s="150"/>
      <c r="K286" s="150"/>
      <c r="L286" s="285"/>
      <c r="M286" s="150"/>
      <c r="N286" s="150"/>
      <c r="O286" s="150"/>
      <c r="Q286" s="77"/>
      <c r="R286" s="77"/>
      <c r="S286" s="75"/>
      <c r="T286" s="75"/>
      <c r="U286" s="36"/>
    </row>
    <row r="287" spans="2:23" x14ac:dyDescent="0.25">
      <c r="F287" s="150"/>
      <c r="G287" s="150"/>
      <c r="H287" s="150"/>
      <c r="I287" s="150"/>
      <c r="J287" s="150"/>
      <c r="K287" s="150"/>
      <c r="L287" s="285"/>
      <c r="M287" s="150"/>
      <c r="N287" s="150"/>
      <c r="O287" s="150"/>
      <c r="Q287" s="77"/>
      <c r="R287" s="77"/>
      <c r="S287" s="75"/>
      <c r="T287" s="75"/>
      <c r="U287" s="36"/>
      <c r="V287" s="78"/>
      <c r="W287" s="76"/>
    </row>
    <row r="288" spans="2:23" customFormat="1" ht="15" customHeight="1" x14ac:dyDescent="0.25"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</row>
    <row r="289" spans="6:18" customFormat="1" ht="15" customHeight="1" x14ac:dyDescent="0.25"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</row>
    <row r="290" spans="6:18" customFormat="1" ht="15" customHeight="1" x14ac:dyDescent="0.25"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</row>
    <row r="291" spans="6:18" customFormat="1" x14ac:dyDescent="0.25"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</row>
    <row r="292" spans="6:18" customFormat="1" x14ac:dyDescent="0.25"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</row>
    <row r="293" spans="6:18" customFormat="1" ht="15" customHeight="1" x14ac:dyDescent="0.25"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</row>
    <row r="294" spans="6:18" customFormat="1" ht="15" customHeight="1" x14ac:dyDescent="0.25"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</row>
  </sheetData>
  <autoFilter ref="A19:U258"/>
  <phoneticPr fontId="4" type="noConversion"/>
  <printOptions horizontalCentered="1"/>
  <pageMargins left="0" right="0" top="1.21" bottom="1.0131496062992127" header="0.5" footer="0.5"/>
  <pageSetup paperSize="9" scale="40" orientation="portrait" horizontalDpi="4294967292" verticalDpi="4294967292"/>
  <ignoredErrors>
    <ignoredError sqref="U267:U269 T295:T1048576 T22 T1:T15 T267:T272 T136 T36:U36 T197:T198 T217 T234:T235 T30:U34 T37:T40 U37:U40 U48 T52:U52 T55:U61 T94:T96 T99:T106 T127 T129:T134 T146:T148 T155:T164 T186 T211:T212 T200:T209 T256:T258 T223:T232 T84:T91 U84:U91 U127:U136 U217 U196:U212 T108:T123 T213:U216 T125:U126 U113:U123 U104:U109 U146:U151 T150:T151 T152:U153 T137:U145 T23:U23 T41:T48 U41:U46 T53:U53 U66:U78 T66:T78 T83:U83 T92 U92:U96 T97 U97:U100 U155:U171 T166:T171 T175:U185 U186:U189 T188:T189 T218 U256:U258 U218:U246 T237:T246 U247:U254 T247:T254 T255:U255 T190:U195 T124:U124 T24:U27 T82:U82 U154 T28:U29" emptyCellReference="1"/>
    <ignoredError sqref="U270" numberStoredAsText="1" emptyCellReference="1"/>
    <ignoredError sqref="U110:U112 U101:U103 U47 T154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5"/>
  <sheetViews>
    <sheetView showGridLines="0" zoomScale="80" zoomScaleNormal="80" zoomScalePageLayoutView="80" workbookViewId="0">
      <selection activeCell="B10" sqref="B10"/>
    </sheetView>
  </sheetViews>
  <sheetFormatPr defaultColWidth="11" defaultRowHeight="15.75" x14ac:dyDescent="0.25"/>
  <cols>
    <col min="1" max="1" width="9" style="36" customWidth="1"/>
    <col min="2" max="2" width="59" style="36" customWidth="1"/>
    <col min="3" max="3" width="1.625" customWidth="1"/>
    <col min="4" max="4" width="10.5" style="76" customWidth="1"/>
    <col min="5" max="5" width="1.625" style="36" customWidth="1"/>
    <col min="6" max="9" width="8.125" style="77" customWidth="1"/>
    <col min="10" max="10" width="8.5" style="77" customWidth="1"/>
    <col min="11" max="12" width="8.125" style="77" customWidth="1"/>
    <col min="13" max="13" width="1.625" style="268" customWidth="1"/>
    <col min="14" max="16" width="9.5" style="77" customWidth="1"/>
    <col min="17" max="17" width="1.625" customWidth="1"/>
    <col min="18" max="18" width="10" style="313" customWidth="1"/>
    <col min="19" max="19" width="10.875" style="314"/>
    <col min="20" max="20" width="1.625" customWidth="1"/>
  </cols>
  <sheetData>
    <row r="1" spans="1:19" s="36" customFormat="1" x14ac:dyDescent="0.25">
      <c r="D1" s="76"/>
      <c r="F1" s="77"/>
      <c r="G1" s="77"/>
      <c r="H1" s="77"/>
      <c r="I1" s="77"/>
      <c r="J1" s="77"/>
      <c r="K1" s="77"/>
      <c r="L1" s="77"/>
      <c r="M1" s="264"/>
      <c r="N1" s="77"/>
      <c r="O1" s="77"/>
      <c r="P1" s="77"/>
      <c r="R1" s="290"/>
      <c r="S1" s="232"/>
    </row>
    <row r="2" spans="1:19" s="22" customFormat="1" ht="18" customHeight="1" x14ac:dyDescent="0.3">
      <c r="D2" s="21" t="s">
        <v>34</v>
      </c>
      <c r="E2" s="36"/>
      <c r="F2" s="159">
        <f>'Gents Order Form'!F2</f>
        <v>0</v>
      </c>
      <c r="G2" s="37"/>
      <c r="H2" s="37"/>
      <c r="I2" s="37"/>
      <c r="J2" s="37"/>
      <c r="K2" s="37"/>
      <c r="L2" s="37"/>
      <c r="M2" s="265"/>
      <c r="N2" s="265"/>
      <c r="O2" s="265"/>
      <c r="P2" s="265"/>
      <c r="R2" s="291"/>
      <c r="S2" s="291"/>
    </row>
    <row r="3" spans="1:19" s="22" customFormat="1" ht="18" customHeight="1" x14ac:dyDescent="0.3">
      <c r="D3" s="21" t="s">
        <v>35</v>
      </c>
      <c r="E3" s="36"/>
      <c r="F3" s="159">
        <f>'Gents Order Form'!F3</f>
        <v>0</v>
      </c>
      <c r="G3" s="37"/>
      <c r="H3" s="37"/>
      <c r="I3" s="37"/>
      <c r="J3" s="37"/>
      <c r="K3" s="37"/>
      <c r="L3" s="37"/>
      <c r="M3" s="265"/>
      <c r="N3" s="265"/>
      <c r="O3" s="265"/>
      <c r="P3" s="265"/>
      <c r="R3" s="291"/>
      <c r="S3" s="291"/>
    </row>
    <row r="4" spans="1:19" s="22" customFormat="1" ht="18" customHeight="1" x14ac:dyDescent="0.3">
      <c r="D4" s="21" t="s">
        <v>37</v>
      </c>
      <c r="E4" s="36"/>
      <c r="F4" s="159">
        <f>'Gents Order Form'!F4</f>
        <v>0</v>
      </c>
      <c r="G4" s="37"/>
      <c r="H4" s="37"/>
      <c r="I4" s="37"/>
      <c r="J4" s="37"/>
      <c r="K4" s="37"/>
      <c r="L4" s="37"/>
      <c r="M4" s="265"/>
      <c r="N4" s="265"/>
      <c r="O4" s="265"/>
      <c r="P4" s="265"/>
      <c r="R4" s="291"/>
      <c r="S4" s="291"/>
    </row>
    <row r="5" spans="1:19" s="22" customFormat="1" ht="18" customHeight="1" x14ac:dyDescent="0.3">
      <c r="A5" s="25"/>
      <c r="D5" s="21" t="s">
        <v>36</v>
      </c>
      <c r="E5" s="36"/>
      <c r="F5" s="159">
        <f>'Gents Order Form'!F5</f>
        <v>0</v>
      </c>
      <c r="G5" s="37"/>
      <c r="H5" s="37"/>
      <c r="I5" s="37"/>
      <c r="J5" s="37"/>
      <c r="K5" s="37"/>
      <c r="L5" s="37"/>
      <c r="M5" s="265"/>
      <c r="N5" s="265"/>
      <c r="O5" s="265"/>
      <c r="P5" s="265"/>
      <c r="R5" s="291"/>
      <c r="S5" s="291"/>
    </row>
    <row r="6" spans="1:19" s="22" customFormat="1" ht="18.75" x14ac:dyDescent="0.3">
      <c r="C6" s="26"/>
      <c r="E6" s="36"/>
      <c r="F6" s="160"/>
      <c r="G6" s="152"/>
      <c r="H6" s="152"/>
      <c r="I6" s="152"/>
      <c r="J6" s="152"/>
      <c r="K6" s="152"/>
      <c r="L6" s="152"/>
      <c r="M6" s="286"/>
      <c r="N6" s="265"/>
      <c r="O6" s="265"/>
      <c r="P6" s="265"/>
      <c r="Q6" s="26"/>
      <c r="R6" s="291"/>
      <c r="S6" s="291"/>
    </row>
    <row r="7" spans="1:19" s="22" customFormat="1" ht="23.25" x14ac:dyDescent="0.35">
      <c r="A7" s="54" t="s">
        <v>649</v>
      </c>
      <c r="C7" s="26"/>
      <c r="D7" s="21" t="s">
        <v>38</v>
      </c>
      <c r="E7" s="36"/>
      <c r="F7" s="159">
        <f>'Gents Order Form'!F7</f>
        <v>0</v>
      </c>
      <c r="G7" s="37"/>
      <c r="H7" s="37"/>
      <c r="I7" s="37"/>
      <c r="J7" s="37"/>
      <c r="K7" s="37"/>
      <c r="L7" s="37"/>
      <c r="M7" s="286"/>
      <c r="N7" s="265"/>
      <c r="O7" s="265"/>
      <c r="P7" s="265"/>
      <c r="Q7" s="26"/>
      <c r="R7" s="292" t="s">
        <v>59</v>
      </c>
      <c r="S7" s="292"/>
    </row>
    <row r="8" spans="1:19" s="22" customFormat="1" ht="23.25" x14ac:dyDescent="0.35">
      <c r="A8" s="332" t="s">
        <v>726</v>
      </c>
      <c r="C8" s="26"/>
      <c r="D8" s="21" t="s">
        <v>39</v>
      </c>
      <c r="E8" s="36"/>
      <c r="F8" s="159">
        <f>'Gents Order Form'!F8</f>
        <v>0</v>
      </c>
      <c r="G8" s="37"/>
      <c r="H8" s="37"/>
      <c r="I8" s="37"/>
      <c r="J8" s="37"/>
      <c r="K8" s="37"/>
      <c r="L8" s="37"/>
      <c r="M8" s="286"/>
      <c r="N8" s="265"/>
      <c r="O8" s="265"/>
      <c r="P8" s="265"/>
      <c r="Q8" s="26"/>
      <c r="R8" s="293" t="s">
        <v>60</v>
      </c>
      <c r="S8" s="294">
        <f>'Gents Order Form'!W339</f>
        <v>0</v>
      </c>
    </row>
    <row r="9" spans="1:19" s="22" customFormat="1" ht="18" customHeight="1" x14ac:dyDescent="0.3">
      <c r="C9" s="26"/>
      <c r="D9" s="21" t="s">
        <v>40</v>
      </c>
      <c r="E9" s="36"/>
      <c r="F9" s="159">
        <f>'Gents Order Form'!F9</f>
        <v>0</v>
      </c>
      <c r="G9" s="37"/>
      <c r="H9" s="37"/>
      <c r="I9" s="37"/>
      <c r="J9" s="37"/>
      <c r="K9" s="37"/>
      <c r="L9" s="37"/>
      <c r="M9" s="286"/>
      <c r="N9" s="265"/>
      <c r="O9" s="265"/>
      <c r="P9" s="265"/>
      <c r="Q9" s="26"/>
      <c r="R9" s="293" t="s">
        <v>61</v>
      </c>
      <c r="S9" s="294">
        <f>'Ladies Order Form'!U271</f>
        <v>0</v>
      </c>
    </row>
    <row r="10" spans="1:19" s="22" customFormat="1" ht="18" customHeight="1" x14ac:dyDescent="0.3">
      <c r="A10" s="148" t="s">
        <v>182</v>
      </c>
      <c r="B10" s="159">
        <f>'Gents Order Form'!B10</f>
        <v>0</v>
      </c>
      <c r="C10" s="26"/>
      <c r="D10" s="21" t="s">
        <v>41</v>
      </c>
      <c r="E10" s="36"/>
      <c r="F10" s="159">
        <f>'Gents Order Form'!F10</f>
        <v>0</v>
      </c>
      <c r="G10" s="37"/>
      <c r="H10" s="37"/>
      <c r="I10" s="37"/>
      <c r="J10" s="37"/>
      <c r="K10" s="37"/>
      <c r="L10" s="37"/>
      <c r="M10" s="286"/>
      <c r="N10" s="265"/>
      <c r="O10" s="265"/>
      <c r="P10" s="265"/>
      <c r="Q10" s="26"/>
      <c r="R10" s="293" t="s">
        <v>62</v>
      </c>
      <c r="S10" s="294">
        <f>'Kids Order Form'!S339</f>
        <v>0</v>
      </c>
    </row>
    <row r="11" spans="1:19" s="22" customFormat="1" ht="19.5" thickBot="1" x14ac:dyDescent="0.35">
      <c r="A11" s="21" t="s">
        <v>181</v>
      </c>
      <c r="B11" s="159">
        <f>'Gents Order Form'!B11</f>
        <v>0</v>
      </c>
      <c r="C11" s="26"/>
      <c r="E11" s="36"/>
      <c r="F11" s="160"/>
      <c r="G11" s="152"/>
      <c r="H11" s="152"/>
      <c r="I11" s="152"/>
      <c r="J11" s="152"/>
      <c r="K11" s="152"/>
      <c r="L11" s="152"/>
      <c r="M11" s="286"/>
      <c r="N11" s="265"/>
      <c r="O11" s="265"/>
      <c r="P11" s="265"/>
      <c r="Q11" s="26"/>
      <c r="R11" s="293"/>
      <c r="S11" s="295">
        <f>SUM(S8:S10)</f>
        <v>0</v>
      </c>
    </row>
    <row r="12" spans="1:19" s="22" customFormat="1" ht="18" customHeight="1" thickTop="1" x14ac:dyDescent="0.3">
      <c r="B12" s="159">
        <f>'Gents Order Form'!B12</f>
        <v>0</v>
      </c>
      <c r="C12" s="26"/>
      <c r="D12" s="21" t="s">
        <v>42</v>
      </c>
      <c r="E12" s="36"/>
      <c r="F12" s="159">
        <f>'Gents Order Form'!F12</f>
        <v>0</v>
      </c>
      <c r="G12" s="37"/>
      <c r="H12" s="37"/>
      <c r="I12" s="37"/>
      <c r="J12" s="37"/>
      <c r="K12" s="37"/>
      <c r="L12" s="37"/>
      <c r="M12" s="286"/>
      <c r="N12" s="265"/>
      <c r="O12" s="265"/>
      <c r="P12" s="265"/>
      <c r="Q12" s="26"/>
      <c r="R12" s="296"/>
      <c r="S12" s="297"/>
    </row>
    <row r="13" spans="1:19" s="22" customFormat="1" ht="18" customHeight="1" x14ac:dyDescent="0.3">
      <c r="A13" s="10" t="s">
        <v>132</v>
      </c>
      <c r="B13" s="159">
        <f>'Gents Order Form'!B13</f>
        <v>0</v>
      </c>
      <c r="C13" s="26"/>
      <c r="D13" s="21" t="s">
        <v>39</v>
      </c>
      <c r="E13" s="36"/>
      <c r="F13" s="159">
        <f>'Gents Order Form'!F13</f>
        <v>0</v>
      </c>
      <c r="G13" s="37"/>
      <c r="H13" s="37"/>
      <c r="I13" s="37"/>
      <c r="J13" s="37"/>
      <c r="K13" s="37"/>
      <c r="L13" s="37"/>
      <c r="M13" s="286"/>
      <c r="N13" s="265"/>
      <c r="O13" s="265"/>
      <c r="P13" s="265"/>
      <c r="Q13" s="26"/>
      <c r="R13" s="296"/>
      <c r="S13" s="297"/>
    </row>
    <row r="14" spans="1:19" s="22" customFormat="1" ht="18" customHeight="1" x14ac:dyDescent="0.3">
      <c r="C14" s="26"/>
      <c r="D14" s="21" t="s">
        <v>40</v>
      </c>
      <c r="E14" s="36"/>
      <c r="F14" s="159">
        <f>'Gents Order Form'!F14</f>
        <v>0</v>
      </c>
      <c r="G14" s="37"/>
      <c r="H14" s="37"/>
      <c r="I14" s="37"/>
      <c r="J14" s="37"/>
      <c r="K14" s="37"/>
      <c r="L14" s="37"/>
      <c r="M14" s="286"/>
      <c r="N14" s="265"/>
      <c r="O14" s="265"/>
      <c r="P14" s="265"/>
      <c r="Q14" s="26"/>
      <c r="R14" s="296"/>
      <c r="S14" s="297"/>
    </row>
    <row r="15" spans="1:19" s="22" customFormat="1" ht="18" customHeight="1" x14ac:dyDescent="0.3">
      <c r="C15" s="26"/>
      <c r="D15" s="21" t="s">
        <v>41</v>
      </c>
      <c r="E15" s="36"/>
      <c r="F15" s="159">
        <f>'Gents Order Form'!F15</f>
        <v>0</v>
      </c>
      <c r="G15" s="37"/>
      <c r="H15" s="37"/>
      <c r="I15" s="37"/>
      <c r="J15" s="37"/>
      <c r="K15" s="37"/>
      <c r="L15" s="37"/>
      <c r="M15" s="286"/>
      <c r="N15" s="265"/>
      <c r="O15" s="265"/>
      <c r="P15" s="265"/>
      <c r="Q15" s="26"/>
      <c r="R15" s="296"/>
      <c r="S15" s="297"/>
    </row>
    <row r="16" spans="1:19" s="22" customFormat="1" ht="17.25" x14ac:dyDescent="0.3">
      <c r="B16" s="21"/>
      <c r="C16" s="26"/>
      <c r="D16" s="27"/>
      <c r="E16" s="28"/>
      <c r="F16" s="32"/>
      <c r="G16" s="32"/>
      <c r="H16" s="32"/>
      <c r="I16" s="32"/>
      <c r="J16" s="32"/>
      <c r="K16" s="32"/>
      <c r="L16" s="32"/>
      <c r="M16" s="286"/>
      <c r="N16" s="323"/>
      <c r="O16" s="323"/>
      <c r="P16" s="323"/>
      <c r="Q16" s="26"/>
      <c r="R16" s="296"/>
      <c r="S16" s="297"/>
    </row>
    <row r="17" spans="1:19" s="22" customFormat="1" ht="18.75" x14ac:dyDescent="0.3">
      <c r="A17" s="56" t="s">
        <v>484</v>
      </c>
      <c r="B17" s="57"/>
      <c r="C17" s="10"/>
      <c r="D17" s="58" t="s">
        <v>12</v>
      </c>
      <c r="E17" s="28"/>
      <c r="F17" s="59"/>
      <c r="G17" s="60"/>
      <c r="H17" s="60"/>
      <c r="I17" s="60" t="s">
        <v>487</v>
      </c>
      <c r="J17" s="60"/>
      <c r="K17" s="60"/>
      <c r="L17" s="61"/>
      <c r="M17" s="286"/>
      <c r="N17" s="370" t="s">
        <v>124</v>
      </c>
      <c r="O17" s="371"/>
      <c r="P17" s="371"/>
      <c r="Q17" s="26"/>
      <c r="R17" s="298" t="s">
        <v>45</v>
      </c>
      <c r="S17" s="299" t="s">
        <v>1</v>
      </c>
    </row>
    <row r="18" spans="1:19" s="22" customFormat="1" ht="18.75" x14ac:dyDescent="0.3">
      <c r="A18" s="64" t="s">
        <v>485</v>
      </c>
      <c r="B18" s="65" t="s">
        <v>486</v>
      </c>
      <c r="C18" s="10"/>
      <c r="D18" s="66" t="s">
        <v>13</v>
      </c>
      <c r="E18" s="28"/>
      <c r="F18" s="67">
        <v>128</v>
      </c>
      <c r="G18" s="67">
        <v>140</v>
      </c>
      <c r="H18" s="67">
        <v>152</v>
      </c>
      <c r="I18" s="67" t="s">
        <v>335</v>
      </c>
      <c r="J18" s="67" t="s">
        <v>80</v>
      </c>
      <c r="K18" s="67" t="s">
        <v>81</v>
      </c>
      <c r="L18" s="67" t="s">
        <v>82</v>
      </c>
      <c r="M18" s="286"/>
      <c r="N18" s="287" t="s">
        <v>188</v>
      </c>
      <c r="O18" s="287" t="s">
        <v>189</v>
      </c>
      <c r="P18" s="287" t="s">
        <v>88</v>
      </c>
      <c r="Q18" s="26"/>
      <c r="R18" s="300"/>
      <c r="S18" s="301"/>
    </row>
    <row r="19" spans="1:19" s="10" customFormat="1" ht="6.95" customHeight="1" x14ac:dyDescent="0.3">
      <c r="F19" s="34"/>
      <c r="G19" s="34"/>
      <c r="H19" s="34"/>
      <c r="I19" s="34"/>
      <c r="J19" s="34"/>
      <c r="K19" s="34"/>
      <c r="L19" s="34"/>
      <c r="M19" s="34"/>
      <c r="N19" s="97"/>
      <c r="O19" s="97"/>
      <c r="P19" s="97"/>
      <c r="R19" s="224"/>
      <c r="S19" s="224"/>
    </row>
    <row r="20" spans="1:19" s="12" customFormat="1" ht="18.75" x14ac:dyDescent="0.3">
      <c r="A20" s="56" t="s">
        <v>105</v>
      </c>
      <c r="B20" s="161"/>
      <c r="D20" s="58" t="s">
        <v>12</v>
      </c>
      <c r="E20" s="10"/>
      <c r="F20" s="189"/>
      <c r="G20" s="190"/>
      <c r="H20" s="190"/>
      <c r="I20" s="190"/>
      <c r="J20" s="190" t="s">
        <v>11</v>
      </c>
      <c r="K20" s="190"/>
      <c r="L20" s="190"/>
      <c r="M20" s="324"/>
      <c r="N20" s="287" t="s">
        <v>188</v>
      </c>
      <c r="O20" s="287" t="s">
        <v>189</v>
      </c>
      <c r="P20" s="287" t="s">
        <v>88</v>
      </c>
      <c r="R20" s="302" t="s">
        <v>45</v>
      </c>
      <c r="S20" s="225" t="s">
        <v>1</v>
      </c>
    </row>
    <row r="21" spans="1:19" s="12" customFormat="1" ht="18.75" x14ac:dyDescent="0.3">
      <c r="A21" s="71" t="s">
        <v>102</v>
      </c>
      <c r="B21" s="131"/>
      <c r="D21" s="66" t="s">
        <v>13</v>
      </c>
      <c r="E21" s="10"/>
      <c r="F21" s="72">
        <v>128</v>
      </c>
      <c r="G21" s="72">
        <v>140</v>
      </c>
      <c r="H21" s="72">
        <v>152</v>
      </c>
      <c r="I21" s="72" t="s">
        <v>335</v>
      </c>
      <c r="J21" s="72" t="s">
        <v>80</v>
      </c>
      <c r="K21" s="72" t="s">
        <v>81</v>
      </c>
      <c r="L21" s="72" t="s">
        <v>82</v>
      </c>
      <c r="M21" s="324"/>
      <c r="N21" s="266" t="s">
        <v>45</v>
      </c>
      <c r="O21" s="266" t="s">
        <v>45</v>
      </c>
      <c r="P21" s="266" t="s">
        <v>45</v>
      </c>
      <c r="R21" s="303"/>
      <c r="S21" s="304"/>
    </row>
    <row r="22" spans="1:19" ht="6.95" customHeight="1" x14ac:dyDescent="0.25">
      <c r="A22" s="162"/>
      <c r="B22" s="41"/>
      <c r="C22" s="2"/>
      <c r="E22" s="2"/>
      <c r="M22" s="267"/>
      <c r="Q22" s="2"/>
      <c r="R22" s="290"/>
      <c r="S22" s="232"/>
    </row>
    <row r="23" spans="1:19" x14ac:dyDescent="0.25">
      <c r="A23" s="163">
        <v>51380</v>
      </c>
      <c r="B23" s="123" t="s">
        <v>573</v>
      </c>
      <c r="C23" s="2"/>
      <c r="D23" s="355">
        <v>32</v>
      </c>
      <c r="E23" s="2"/>
      <c r="F23" s="80"/>
      <c r="G23" s="80"/>
      <c r="H23" s="80"/>
      <c r="I23" s="80"/>
      <c r="J23" s="80"/>
      <c r="K23" s="80"/>
      <c r="L23" s="80"/>
      <c r="M23" s="267"/>
      <c r="N23" s="80"/>
      <c r="O23" s="80"/>
      <c r="P23" s="80"/>
      <c r="Q23" s="2"/>
      <c r="R23" s="305">
        <f>SUM(F23:L23)</f>
        <v>0</v>
      </c>
      <c r="S23" s="235">
        <f t="shared" ref="S23:S32" si="0">(R23*D23)+(N23*$D$333)+(O23*$D$329)+(P23*$D$330)</f>
        <v>0</v>
      </c>
    </row>
    <row r="24" spans="1:19" x14ac:dyDescent="0.25">
      <c r="A24" s="163" t="s">
        <v>574</v>
      </c>
      <c r="B24" s="123" t="s">
        <v>575</v>
      </c>
      <c r="C24" s="2"/>
      <c r="D24" s="355">
        <v>35</v>
      </c>
      <c r="E24" s="2"/>
      <c r="F24" s="80"/>
      <c r="G24" s="80"/>
      <c r="H24" s="80"/>
      <c r="I24" s="80"/>
      <c r="J24" s="80"/>
      <c r="K24" s="80"/>
      <c r="L24" s="80"/>
      <c r="M24" s="267"/>
      <c r="N24" s="80"/>
      <c r="O24" s="80"/>
      <c r="P24" s="80"/>
      <c r="Q24" s="2"/>
      <c r="R24" s="305">
        <f t="shared" ref="R24:R32" si="1">SUM(F24:L24)</f>
        <v>0</v>
      </c>
      <c r="S24" s="235">
        <f t="shared" si="0"/>
        <v>0</v>
      </c>
    </row>
    <row r="25" spans="1:19" x14ac:dyDescent="0.25">
      <c r="A25" s="163">
        <v>51340</v>
      </c>
      <c r="B25" s="123" t="s">
        <v>89</v>
      </c>
      <c r="C25" s="2"/>
      <c r="D25" s="355">
        <v>35</v>
      </c>
      <c r="E25" s="2"/>
      <c r="F25" s="80"/>
      <c r="G25" s="80"/>
      <c r="H25" s="80"/>
      <c r="I25" s="80"/>
      <c r="J25" s="80"/>
      <c r="K25" s="80"/>
      <c r="L25" s="80"/>
      <c r="M25" s="267"/>
      <c r="N25" s="80"/>
      <c r="O25" s="80"/>
      <c r="P25" s="80"/>
      <c r="Q25" s="2"/>
      <c r="R25" s="305">
        <f t="shared" si="1"/>
        <v>0</v>
      </c>
      <c r="S25" s="235">
        <f t="shared" si="0"/>
        <v>0</v>
      </c>
    </row>
    <row r="26" spans="1:19" x14ac:dyDescent="0.25">
      <c r="A26" s="163" t="s">
        <v>496</v>
      </c>
      <c r="B26" s="123" t="s">
        <v>90</v>
      </c>
      <c r="C26" s="2"/>
      <c r="D26" s="355">
        <v>38</v>
      </c>
      <c r="E26" s="2"/>
      <c r="F26" s="80"/>
      <c r="G26" s="80"/>
      <c r="H26" s="80"/>
      <c r="I26" s="80"/>
      <c r="J26" s="80"/>
      <c r="K26" s="80"/>
      <c r="L26" s="80"/>
      <c r="M26" s="267"/>
      <c r="N26" s="80"/>
      <c r="O26" s="80"/>
      <c r="P26" s="80"/>
      <c r="Q26" s="2"/>
      <c r="R26" s="305">
        <f t="shared" si="1"/>
        <v>0</v>
      </c>
      <c r="S26" s="235">
        <f t="shared" si="0"/>
        <v>0</v>
      </c>
    </row>
    <row r="27" spans="1:19" x14ac:dyDescent="0.25">
      <c r="A27" s="163">
        <v>51342</v>
      </c>
      <c r="B27" s="123" t="s">
        <v>190</v>
      </c>
      <c r="C27" s="2"/>
      <c r="D27" s="355">
        <v>45</v>
      </c>
      <c r="E27" s="2"/>
      <c r="F27" s="80"/>
      <c r="G27" s="80"/>
      <c r="H27" s="80"/>
      <c r="I27" s="80"/>
      <c r="J27" s="80"/>
      <c r="K27" s="80"/>
      <c r="L27" s="80"/>
      <c r="M27" s="267"/>
      <c r="N27" s="80"/>
      <c r="O27" s="80"/>
      <c r="P27" s="80"/>
      <c r="Q27" s="2"/>
      <c r="R27" s="305">
        <f t="shared" si="1"/>
        <v>0</v>
      </c>
      <c r="S27" s="235">
        <f t="shared" si="0"/>
        <v>0</v>
      </c>
    </row>
    <row r="28" spans="1:19" x14ac:dyDescent="0.25">
      <c r="A28" s="163" t="s">
        <v>576</v>
      </c>
      <c r="B28" s="123" t="s">
        <v>577</v>
      </c>
      <c r="C28" s="2"/>
      <c r="D28" s="355">
        <v>49</v>
      </c>
      <c r="E28" s="2"/>
      <c r="F28" s="80"/>
      <c r="G28" s="80"/>
      <c r="H28" s="80"/>
      <c r="I28" s="80"/>
      <c r="J28" s="80"/>
      <c r="K28" s="80"/>
      <c r="L28" s="80"/>
      <c r="M28" s="267"/>
      <c r="N28" s="80"/>
      <c r="O28" s="80"/>
      <c r="P28" s="80"/>
      <c r="Q28" s="2"/>
      <c r="R28" s="305">
        <f t="shared" ref="R28:R29" si="2">SUM(F28:L28)</f>
        <v>0</v>
      </c>
      <c r="S28" s="235">
        <f t="shared" si="0"/>
        <v>0</v>
      </c>
    </row>
    <row r="29" spans="1:19" x14ac:dyDescent="0.25">
      <c r="A29" s="163">
        <v>51369</v>
      </c>
      <c r="B29" s="123" t="s">
        <v>509</v>
      </c>
      <c r="C29" s="2"/>
      <c r="D29" s="355">
        <v>52</v>
      </c>
      <c r="E29" s="2"/>
      <c r="F29" s="80"/>
      <c r="G29" s="80"/>
      <c r="H29" s="80"/>
      <c r="I29" s="80"/>
      <c r="J29" s="80"/>
      <c r="K29" s="80"/>
      <c r="L29" s="80"/>
      <c r="M29" s="267"/>
      <c r="N29" s="80"/>
      <c r="O29" s="80"/>
      <c r="P29" s="80"/>
      <c r="Q29" s="2"/>
      <c r="R29" s="305">
        <f t="shared" si="2"/>
        <v>0</v>
      </c>
      <c r="S29" s="235">
        <f t="shared" si="0"/>
        <v>0</v>
      </c>
    </row>
    <row r="30" spans="1:19" x14ac:dyDescent="0.25">
      <c r="A30" s="163" t="s">
        <v>578</v>
      </c>
      <c r="B30" s="123" t="s">
        <v>579</v>
      </c>
      <c r="C30" s="2"/>
      <c r="D30" s="355">
        <v>56</v>
      </c>
      <c r="E30" s="2"/>
      <c r="F30" s="80"/>
      <c r="G30" s="80"/>
      <c r="H30" s="80"/>
      <c r="I30" s="80"/>
      <c r="J30" s="80"/>
      <c r="K30" s="80"/>
      <c r="L30" s="80"/>
      <c r="M30" s="267"/>
      <c r="N30" s="80"/>
      <c r="O30" s="80"/>
      <c r="P30" s="80"/>
      <c r="Q30" s="2"/>
      <c r="R30" s="305">
        <f t="shared" si="1"/>
        <v>0</v>
      </c>
      <c r="S30" s="235">
        <f t="shared" si="0"/>
        <v>0</v>
      </c>
    </row>
    <row r="31" spans="1:19" x14ac:dyDescent="0.25">
      <c r="A31" s="163">
        <v>51374</v>
      </c>
      <c r="B31" s="123" t="s">
        <v>510</v>
      </c>
      <c r="C31" s="2"/>
      <c r="D31" s="355">
        <v>63</v>
      </c>
      <c r="E31" s="2"/>
      <c r="F31" s="80"/>
      <c r="G31" s="80"/>
      <c r="H31" s="80"/>
      <c r="I31" s="80"/>
      <c r="J31" s="80"/>
      <c r="K31" s="80"/>
      <c r="L31" s="80"/>
      <c r="M31" s="267"/>
      <c r="N31" s="80"/>
      <c r="O31" s="80"/>
      <c r="P31" s="80"/>
      <c r="Q31" s="2"/>
      <c r="R31" s="305">
        <f t="shared" si="1"/>
        <v>0</v>
      </c>
      <c r="S31" s="235">
        <f t="shared" si="0"/>
        <v>0</v>
      </c>
    </row>
    <row r="32" spans="1:19" x14ac:dyDescent="0.25">
      <c r="A32" s="163" t="s">
        <v>580</v>
      </c>
      <c r="B32" s="123" t="s">
        <v>581</v>
      </c>
      <c r="C32" s="2"/>
      <c r="D32" s="355">
        <v>66</v>
      </c>
      <c r="E32" s="2"/>
      <c r="F32" s="80"/>
      <c r="G32" s="80"/>
      <c r="H32" s="80"/>
      <c r="I32" s="80"/>
      <c r="J32" s="80"/>
      <c r="K32" s="80"/>
      <c r="L32" s="80"/>
      <c r="M32" s="267"/>
      <c r="N32" s="80"/>
      <c r="O32" s="80"/>
      <c r="P32" s="80"/>
      <c r="Q32" s="2"/>
      <c r="R32" s="305">
        <f t="shared" si="1"/>
        <v>0</v>
      </c>
      <c r="S32" s="235">
        <f t="shared" si="0"/>
        <v>0</v>
      </c>
    </row>
    <row r="33" spans="1:19" ht="6.95" customHeight="1" x14ac:dyDescent="0.25">
      <c r="A33" s="162"/>
      <c r="B33" s="199"/>
      <c r="C33" s="2"/>
      <c r="D33" s="356"/>
      <c r="E33" s="2"/>
      <c r="F33" s="84"/>
      <c r="G33" s="84"/>
      <c r="H33" s="84"/>
      <c r="I33" s="84"/>
      <c r="J33" s="84"/>
      <c r="K33" s="84"/>
      <c r="L33" s="84"/>
      <c r="M33" s="267"/>
      <c r="N33" s="84"/>
      <c r="O33" s="84"/>
      <c r="P33" s="84"/>
      <c r="Q33" s="2"/>
      <c r="R33" s="306"/>
      <c r="S33" s="236"/>
    </row>
    <row r="34" spans="1:19" s="12" customFormat="1" ht="18.75" x14ac:dyDescent="0.3">
      <c r="A34" s="86" t="s">
        <v>191</v>
      </c>
      <c r="B34" s="193"/>
      <c r="C34" s="11"/>
      <c r="D34" s="357" t="s">
        <v>12</v>
      </c>
      <c r="E34" s="10"/>
      <c r="F34" s="72">
        <v>128</v>
      </c>
      <c r="G34" s="72">
        <v>140</v>
      </c>
      <c r="H34" s="72">
        <v>152</v>
      </c>
      <c r="I34" s="72" t="s">
        <v>335</v>
      </c>
      <c r="J34" s="72" t="s">
        <v>80</v>
      </c>
      <c r="K34" s="72" t="s">
        <v>81</v>
      </c>
      <c r="L34" s="72" t="s">
        <v>82</v>
      </c>
      <c r="M34" s="325"/>
      <c r="N34" s="266" t="s">
        <v>45</v>
      </c>
      <c r="O34" s="217" t="s">
        <v>45</v>
      </c>
      <c r="P34" s="266" t="s">
        <v>45</v>
      </c>
      <c r="Q34" s="11"/>
      <c r="R34" s="307" t="s">
        <v>45</v>
      </c>
      <c r="S34" s="308" t="s">
        <v>1</v>
      </c>
    </row>
    <row r="35" spans="1:19" ht="6.95" customHeight="1" x14ac:dyDescent="0.25">
      <c r="A35" s="162"/>
      <c r="B35" s="199"/>
      <c r="C35" s="2"/>
      <c r="D35" s="356"/>
      <c r="E35" s="2"/>
      <c r="F35" s="84"/>
      <c r="G35" s="84"/>
      <c r="H35" s="84"/>
      <c r="I35" s="84"/>
      <c r="J35" s="84"/>
      <c r="K35" s="84"/>
      <c r="L35" s="84"/>
      <c r="M35" s="267"/>
      <c r="N35" s="84"/>
      <c r="O35" s="84"/>
      <c r="P35" s="84"/>
      <c r="Q35" s="2"/>
      <c r="R35" s="306"/>
      <c r="S35" s="236"/>
    </row>
    <row r="36" spans="1:19" x14ac:dyDescent="0.25">
      <c r="A36" s="163">
        <v>51341</v>
      </c>
      <c r="B36" s="123" t="s">
        <v>91</v>
      </c>
      <c r="C36" s="2"/>
      <c r="D36" s="355">
        <v>39</v>
      </c>
      <c r="E36" s="2"/>
      <c r="F36" s="80"/>
      <c r="G36" s="80"/>
      <c r="H36" s="80"/>
      <c r="I36" s="80"/>
      <c r="J36" s="80"/>
      <c r="K36" s="80"/>
      <c r="L36" s="80"/>
      <c r="M36" s="267"/>
      <c r="N36" s="80"/>
      <c r="O36" s="80"/>
      <c r="P36" s="80"/>
      <c r="Q36" s="2"/>
      <c r="R36" s="305">
        <f>SUM(F36:L36)</f>
        <v>0</v>
      </c>
      <c r="S36" s="235">
        <f t="shared" ref="S36:S46" si="3">(R36*D36)+(N36*$D$333)+(O36*$D$329)+(P36*$D$330)</f>
        <v>0</v>
      </c>
    </row>
    <row r="37" spans="1:19" x14ac:dyDescent="0.25">
      <c r="A37" s="163">
        <v>51361</v>
      </c>
      <c r="B37" s="123" t="s">
        <v>477</v>
      </c>
      <c r="C37" s="2"/>
      <c r="D37" s="355">
        <v>49</v>
      </c>
      <c r="E37" s="2"/>
      <c r="F37" s="80"/>
      <c r="G37" s="80"/>
      <c r="H37" s="80"/>
      <c r="I37" s="80"/>
      <c r="J37" s="80"/>
      <c r="K37" s="80"/>
      <c r="L37" s="80"/>
      <c r="M37" s="267"/>
      <c r="N37" s="80"/>
      <c r="O37" s="80"/>
      <c r="P37" s="80"/>
      <c r="Q37" s="2"/>
      <c r="R37" s="305">
        <f t="shared" ref="R37:R48" si="4">SUM(F37:L37)</f>
        <v>0</v>
      </c>
      <c r="S37" s="235">
        <f t="shared" si="3"/>
        <v>0</v>
      </c>
    </row>
    <row r="38" spans="1:19" x14ac:dyDescent="0.25">
      <c r="A38" s="163">
        <v>51428</v>
      </c>
      <c r="B38" s="123" t="s">
        <v>92</v>
      </c>
      <c r="C38" s="2"/>
      <c r="D38" s="355">
        <v>42</v>
      </c>
      <c r="E38" s="2"/>
      <c r="F38" s="80"/>
      <c r="G38" s="80"/>
      <c r="H38" s="80"/>
      <c r="I38" s="80"/>
      <c r="J38" s="80"/>
      <c r="K38" s="80"/>
      <c r="L38" s="80"/>
      <c r="M38" s="267"/>
      <c r="N38" s="80"/>
      <c r="O38" s="80"/>
      <c r="P38" s="80"/>
      <c r="Q38" s="2"/>
      <c r="R38" s="305">
        <f t="shared" si="4"/>
        <v>0</v>
      </c>
      <c r="S38" s="235">
        <f t="shared" si="3"/>
        <v>0</v>
      </c>
    </row>
    <row r="39" spans="1:19" x14ac:dyDescent="0.25">
      <c r="A39" s="163">
        <v>51435</v>
      </c>
      <c r="B39" s="123" t="s">
        <v>192</v>
      </c>
      <c r="C39" s="2"/>
      <c r="D39" s="355">
        <v>52</v>
      </c>
      <c r="E39" s="2"/>
      <c r="F39" s="80"/>
      <c r="G39" s="80"/>
      <c r="H39" s="80"/>
      <c r="I39" s="80"/>
      <c r="J39" s="80"/>
      <c r="K39" s="80"/>
      <c r="L39" s="80"/>
      <c r="M39" s="267"/>
      <c r="N39" s="80"/>
      <c r="O39" s="80"/>
      <c r="P39" s="80"/>
      <c r="Q39" s="2"/>
      <c r="R39" s="305">
        <f t="shared" si="4"/>
        <v>0</v>
      </c>
      <c r="S39" s="235">
        <f t="shared" si="3"/>
        <v>0</v>
      </c>
    </row>
    <row r="40" spans="1:19" x14ac:dyDescent="0.25">
      <c r="A40" s="163">
        <v>51381</v>
      </c>
      <c r="B40" s="123" t="s">
        <v>582</v>
      </c>
      <c r="C40" s="2"/>
      <c r="D40" s="355">
        <v>45</v>
      </c>
      <c r="E40" s="2"/>
      <c r="F40" s="80"/>
      <c r="G40" s="80"/>
      <c r="H40" s="80"/>
      <c r="I40" s="80"/>
      <c r="J40" s="80"/>
      <c r="K40" s="80"/>
      <c r="L40" s="80"/>
      <c r="M40" s="267"/>
      <c r="N40" s="80"/>
      <c r="O40" s="80"/>
      <c r="P40" s="80"/>
      <c r="Q40" s="2"/>
      <c r="R40" s="305">
        <f t="shared" si="4"/>
        <v>0</v>
      </c>
      <c r="S40" s="235">
        <f t="shared" si="3"/>
        <v>0</v>
      </c>
    </row>
    <row r="41" spans="1:19" x14ac:dyDescent="0.25">
      <c r="A41" s="163">
        <v>51368</v>
      </c>
      <c r="B41" s="123" t="s">
        <v>511</v>
      </c>
      <c r="C41" s="2"/>
      <c r="D41" s="355">
        <v>57</v>
      </c>
      <c r="E41" s="2"/>
      <c r="F41" s="80"/>
      <c r="G41" s="80"/>
      <c r="H41" s="80"/>
      <c r="I41" s="80"/>
      <c r="J41" s="80"/>
      <c r="K41" s="80"/>
      <c r="L41" s="80"/>
      <c r="M41" s="267"/>
      <c r="N41" s="80"/>
      <c r="O41" s="80"/>
      <c r="P41" s="80"/>
      <c r="Q41" s="2"/>
      <c r="R41" s="305">
        <f t="shared" si="4"/>
        <v>0</v>
      </c>
      <c r="S41" s="235">
        <f t="shared" si="3"/>
        <v>0</v>
      </c>
    </row>
    <row r="42" spans="1:19" x14ac:dyDescent="0.25">
      <c r="A42" s="163">
        <v>51673</v>
      </c>
      <c r="B42" s="123" t="s">
        <v>512</v>
      </c>
      <c r="C42" s="2"/>
      <c r="D42" s="355">
        <v>67</v>
      </c>
      <c r="E42" s="2"/>
      <c r="F42" s="80"/>
      <c r="G42" s="80"/>
      <c r="H42" s="80"/>
      <c r="I42" s="80"/>
      <c r="J42" s="80"/>
      <c r="K42" s="80"/>
      <c r="L42" s="80"/>
      <c r="M42" s="267"/>
      <c r="N42" s="80"/>
      <c r="O42" s="80"/>
      <c r="P42" s="80"/>
      <c r="Q42" s="2"/>
      <c r="R42" s="305">
        <f t="shared" si="4"/>
        <v>0</v>
      </c>
      <c r="S42" s="235">
        <f t="shared" si="3"/>
        <v>0</v>
      </c>
    </row>
    <row r="43" spans="1:19" x14ac:dyDescent="0.25">
      <c r="A43" s="163">
        <v>56422</v>
      </c>
      <c r="B43" s="123" t="s">
        <v>583</v>
      </c>
      <c r="C43" s="2"/>
      <c r="D43" s="355">
        <v>54</v>
      </c>
      <c r="E43" s="2"/>
      <c r="F43" s="80"/>
      <c r="G43" s="80"/>
      <c r="H43" s="80"/>
      <c r="I43" s="80"/>
      <c r="J43" s="80"/>
      <c r="K43" s="80"/>
      <c r="L43" s="80"/>
      <c r="M43" s="267"/>
      <c r="N43" s="80"/>
      <c r="O43" s="80"/>
      <c r="P43" s="80"/>
      <c r="Q43" s="2"/>
      <c r="R43" s="305">
        <f t="shared" si="4"/>
        <v>0</v>
      </c>
      <c r="S43" s="235">
        <f t="shared" si="3"/>
        <v>0</v>
      </c>
    </row>
    <row r="44" spans="1:19" x14ac:dyDescent="0.25">
      <c r="A44" s="163">
        <v>51515</v>
      </c>
      <c r="B44" s="123" t="s">
        <v>584</v>
      </c>
      <c r="C44" s="2"/>
      <c r="D44" s="355">
        <v>65</v>
      </c>
      <c r="E44" s="2"/>
      <c r="F44" s="80"/>
      <c r="G44" s="80"/>
      <c r="H44" s="80"/>
      <c r="I44" s="80"/>
      <c r="J44" s="80"/>
      <c r="K44" s="80"/>
      <c r="L44" s="80"/>
      <c r="M44" s="267"/>
      <c r="N44" s="80"/>
      <c r="O44" s="80"/>
      <c r="P44" s="80"/>
      <c r="Q44" s="2"/>
      <c r="R44" s="305">
        <f t="shared" si="4"/>
        <v>0</v>
      </c>
      <c r="S44" s="235">
        <f t="shared" si="3"/>
        <v>0</v>
      </c>
    </row>
    <row r="45" spans="1:19" x14ac:dyDescent="0.25">
      <c r="A45" s="163">
        <v>51439</v>
      </c>
      <c r="B45" s="123" t="s">
        <v>193</v>
      </c>
      <c r="C45" s="2"/>
      <c r="D45" s="355">
        <v>72</v>
      </c>
      <c r="E45" s="2"/>
      <c r="F45" s="80"/>
      <c r="G45" s="80"/>
      <c r="H45" s="80"/>
      <c r="I45" s="80"/>
      <c r="J45" s="80"/>
      <c r="K45" s="80"/>
      <c r="L45" s="80"/>
      <c r="M45" s="267"/>
      <c r="N45" s="80"/>
      <c r="O45" s="80"/>
      <c r="P45" s="80"/>
      <c r="Q45" s="2"/>
      <c r="R45" s="305">
        <f t="shared" si="4"/>
        <v>0</v>
      </c>
      <c r="S45" s="235">
        <f t="shared" si="3"/>
        <v>0</v>
      </c>
    </row>
    <row r="46" spans="1:19" x14ac:dyDescent="0.25">
      <c r="A46" s="163">
        <v>51441</v>
      </c>
      <c r="B46" s="123" t="s">
        <v>585</v>
      </c>
      <c r="C46" s="2"/>
      <c r="D46" s="355">
        <v>83</v>
      </c>
      <c r="E46" s="2"/>
      <c r="F46" s="80"/>
      <c r="G46" s="80"/>
      <c r="H46" s="80"/>
      <c r="I46" s="80"/>
      <c r="J46" s="80"/>
      <c r="K46" s="80"/>
      <c r="L46" s="80"/>
      <c r="M46" s="267"/>
      <c r="N46" s="80"/>
      <c r="O46" s="80"/>
      <c r="P46" s="80"/>
      <c r="Q46" s="2"/>
      <c r="R46" s="305">
        <f t="shared" si="4"/>
        <v>0</v>
      </c>
      <c r="S46" s="235">
        <f t="shared" si="3"/>
        <v>0</v>
      </c>
    </row>
    <row r="47" spans="1:19" x14ac:dyDescent="0.25">
      <c r="A47" s="163">
        <v>56443</v>
      </c>
      <c r="B47" s="123" t="s">
        <v>194</v>
      </c>
      <c r="C47" s="2"/>
      <c r="D47" s="355">
        <v>98</v>
      </c>
      <c r="E47" s="2"/>
      <c r="F47" s="80"/>
      <c r="G47" s="80"/>
      <c r="H47" s="80"/>
      <c r="I47" s="80"/>
      <c r="J47" s="80"/>
      <c r="K47" s="80"/>
      <c r="L47" s="80"/>
      <c r="M47" s="267"/>
      <c r="N47" s="80"/>
      <c r="O47" s="80"/>
      <c r="P47" s="177"/>
      <c r="Q47" s="2"/>
      <c r="R47" s="305">
        <f t="shared" si="4"/>
        <v>0</v>
      </c>
      <c r="S47" s="235">
        <f>(R47*D47)+(N47*$D$333)+(O47*$D$329)</f>
        <v>0</v>
      </c>
    </row>
    <row r="48" spans="1:19" x14ac:dyDescent="0.25">
      <c r="A48" s="163">
        <v>56458</v>
      </c>
      <c r="B48" s="123" t="s">
        <v>195</v>
      </c>
      <c r="C48" s="2"/>
      <c r="D48" s="355">
        <v>80</v>
      </c>
      <c r="E48" s="2"/>
      <c r="F48" s="80"/>
      <c r="G48" s="80"/>
      <c r="H48" s="80"/>
      <c r="I48" s="80"/>
      <c r="J48" s="80"/>
      <c r="K48" s="80"/>
      <c r="L48" s="80"/>
      <c r="M48" s="267"/>
      <c r="N48" s="80"/>
      <c r="O48" s="80"/>
      <c r="P48" s="80"/>
      <c r="Q48" s="2"/>
      <c r="R48" s="305">
        <f t="shared" si="4"/>
        <v>0</v>
      </c>
      <c r="S48" s="235">
        <f>(R48*D48)+(N48*$D$333)+(O48*$D$329)+(P48*$D$330)</f>
        <v>0</v>
      </c>
    </row>
    <row r="49" spans="1:19" ht="6.95" customHeight="1" x14ac:dyDescent="0.25">
      <c r="A49" s="162"/>
      <c r="B49" s="199"/>
      <c r="C49" s="2"/>
      <c r="D49" s="356"/>
      <c r="E49" s="2"/>
      <c r="F49" s="84"/>
      <c r="G49" s="84"/>
      <c r="H49" s="84"/>
      <c r="I49" s="84"/>
      <c r="J49" s="84"/>
      <c r="K49" s="84"/>
      <c r="L49" s="84"/>
      <c r="M49" s="267"/>
      <c r="N49" s="84"/>
      <c r="O49" s="84"/>
      <c r="P49" s="84"/>
      <c r="Q49" s="2"/>
      <c r="R49" s="306"/>
      <c r="S49" s="236"/>
    </row>
    <row r="50" spans="1:19" s="12" customFormat="1" ht="18.75" x14ac:dyDescent="0.3">
      <c r="A50" s="86" t="s">
        <v>586</v>
      </c>
      <c r="B50" s="193"/>
      <c r="C50" s="11"/>
      <c r="D50" s="357" t="s">
        <v>12</v>
      </c>
      <c r="E50" s="10"/>
      <c r="F50" s="72">
        <v>128</v>
      </c>
      <c r="G50" s="72">
        <v>140</v>
      </c>
      <c r="H50" s="72">
        <v>152</v>
      </c>
      <c r="I50" s="72" t="s">
        <v>335</v>
      </c>
      <c r="J50" s="72" t="s">
        <v>80</v>
      </c>
      <c r="K50" s="72" t="s">
        <v>81</v>
      </c>
      <c r="L50" s="72" t="s">
        <v>82</v>
      </c>
      <c r="M50" s="325"/>
      <c r="N50" s="266" t="s">
        <v>45</v>
      </c>
      <c r="O50" s="217" t="s">
        <v>45</v>
      </c>
      <c r="P50" s="217" t="s">
        <v>45</v>
      </c>
      <c r="Q50" s="11"/>
      <c r="R50" s="307" t="s">
        <v>45</v>
      </c>
      <c r="S50" s="308" t="s">
        <v>1</v>
      </c>
    </row>
    <row r="51" spans="1:19" ht="6.95" customHeight="1" x14ac:dyDescent="0.25">
      <c r="A51" s="162"/>
      <c r="B51" s="199"/>
      <c r="C51" s="2"/>
      <c r="D51" s="356"/>
      <c r="E51" s="2"/>
      <c r="F51" s="84"/>
      <c r="G51" s="84"/>
      <c r="H51" s="84"/>
      <c r="I51" s="84"/>
      <c r="J51" s="84"/>
      <c r="K51" s="84"/>
      <c r="L51" s="84"/>
      <c r="M51" s="267"/>
      <c r="P51" s="268"/>
      <c r="Q51" s="2"/>
      <c r="R51" s="306"/>
      <c r="S51" s="236"/>
    </row>
    <row r="52" spans="1:19" x14ac:dyDescent="0.25">
      <c r="A52" s="163">
        <v>51365</v>
      </c>
      <c r="B52" s="123" t="s">
        <v>196</v>
      </c>
      <c r="C52" s="2"/>
      <c r="D52" s="355">
        <v>31</v>
      </c>
      <c r="E52" s="2"/>
      <c r="F52" s="80"/>
      <c r="G52" s="80"/>
      <c r="H52" s="80"/>
      <c r="I52" s="80"/>
      <c r="J52" s="80"/>
      <c r="K52" s="80"/>
      <c r="L52" s="80"/>
      <c r="M52" s="267"/>
      <c r="N52" s="80"/>
      <c r="O52" s="80"/>
      <c r="P52" s="80"/>
      <c r="Q52" s="2"/>
      <c r="R52" s="305">
        <f t="shared" ref="R52" si="5">SUM(F52:L52)</f>
        <v>0</v>
      </c>
      <c r="S52" s="235">
        <f>(R52*D52)+(N52*$D$333)+(O52*$D$329)+(P52*$D$330)</f>
        <v>0</v>
      </c>
    </row>
    <row r="53" spans="1:19" ht="6.95" customHeight="1" x14ac:dyDescent="0.25">
      <c r="A53" s="162"/>
      <c r="B53" s="199"/>
      <c r="C53" s="2"/>
      <c r="D53" s="356"/>
      <c r="E53" s="2"/>
      <c r="F53" s="84"/>
      <c r="G53" s="84"/>
      <c r="H53" s="84"/>
      <c r="I53" s="84"/>
      <c r="J53" s="84"/>
      <c r="K53" s="84"/>
      <c r="L53" s="84"/>
      <c r="M53" s="267"/>
      <c r="N53" s="84"/>
      <c r="O53" s="84"/>
      <c r="P53" s="84"/>
      <c r="Q53" s="2"/>
      <c r="R53" s="306"/>
      <c r="S53" s="236"/>
    </row>
    <row r="54" spans="1:19" ht="18.75" x14ac:dyDescent="0.3">
      <c r="A54" s="86" t="s">
        <v>197</v>
      </c>
      <c r="B54" s="193"/>
      <c r="C54" s="2"/>
      <c r="D54" s="357" t="s">
        <v>12</v>
      </c>
      <c r="E54" s="2"/>
      <c r="F54" s="72">
        <v>128</v>
      </c>
      <c r="G54" s="72">
        <v>140</v>
      </c>
      <c r="H54" s="72">
        <v>152</v>
      </c>
      <c r="I54" s="72" t="s">
        <v>335</v>
      </c>
      <c r="J54" s="72" t="s">
        <v>80</v>
      </c>
      <c r="K54" s="72" t="s">
        <v>81</v>
      </c>
      <c r="L54" s="72" t="s">
        <v>82</v>
      </c>
      <c r="M54" s="267"/>
      <c r="N54" s="266" t="s">
        <v>45</v>
      </c>
      <c r="O54" s="217" t="s">
        <v>45</v>
      </c>
      <c r="P54" s="177" t="s">
        <v>491</v>
      </c>
      <c r="Q54" s="2"/>
      <c r="R54" s="307" t="s">
        <v>45</v>
      </c>
      <c r="S54" s="308" t="s">
        <v>1</v>
      </c>
    </row>
    <row r="55" spans="1:19" ht="6.95" customHeight="1" x14ac:dyDescent="0.25">
      <c r="A55" s="162"/>
      <c r="B55" s="199"/>
      <c r="C55" s="2"/>
      <c r="D55" s="356"/>
      <c r="E55" s="2"/>
      <c r="F55" s="84"/>
      <c r="G55" s="84"/>
      <c r="H55" s="84"/>
      <c r="I55" s="84"/>
      <c r="J55" s="84"/>
      <c r="K55" s="84"/>
      <c r="L55" s="84"/>
      <c r="M55" s="267"/>
      <c r="P55" s="268"/>
      <c r="Q55" s="2"/>
      <c r="R55" s="306"/>
      <c r="S55" s="236"/>
    </row>
    <row r="56" spans="1:19" x14ac:dyDescent="0.25">
      <c r="A56" s="163">
        <v>51923</v>
      </c>
      <c r="B56" s="123" t="s">
        <v>93</v>
      </c>
      <c r="C56" s="2"/>
      <c r="D56" s="355">
        <v>51</v>
      </c>
      <c r="E56" s="2"/>
      <c r="F56" s="80"/>
      <c r="G56" s="80"/>
      <c r="H56" s="80"/>
      <c r="I56" s="80"/>
      <c r="J56" s="80"/>
      <c r="K56" s="80"/>
      <c r="L56" s="80"/>
      <c r="M56" s="267"/>
      <c r="N56" s="80"/>
      <c r="O56" s="80"/>
      <c r="P56" s="164"/>
      <c r="Q56" s="2"/>
      <c r="R56" s="305">
        <f t="shared" ref="R56:R59" si="6">SUM(F56:L56)</f>
        <v>0</v>
      </c>
      <c r="S56" s="235">
        <f>(R56*D56)+(N56*$D$333)+(O56*$D$329)</f>
        <v>0</v>
      </c>
    </row>
    <row r="57" spans="1:19" x14ac:dyDescent="0.25">
      <c r="A57" s="163">
        <v>51924</v>
      </c>
      <c r="B57" s="123" t="s">
        <v>198</v>
      </c>
      <c r="C57" s="2"/>
      <c r="D57" s="355">
        <v>47</v>
      </c>
      <c r="E57" s="2"/>
      <c r="F57" s="80"/>
      <c r="G57" s="80"/>
      <c r="H57" s="80"/>
      <c r="I57" s="80"/>
      <c r="J57" s="80"/>
      <c r="K57" s="80"/>
      <c r="L57" s="80"/>
      <c r="M57" s="267"/>
      <c r="N57" s="80"/>
      <c r="O57" s="80"/>
      <c r="P57" s="114"/>
      <c r="Q57" s="2"/>
      <c r="R57" s="305">
        <f t="shared" si="6"/>
        <v>0</v>
      </c>
      <c r="S57" s="235">
        <f>(R57*D57)+(N57*$D$333)+(O57*$D$329)</f>
        <v>0</v>
      </c>
    </row>
    <row r="58" spans="1:19" x14ac:dyDescent="0.25">
      <c r="A58" s="163">
        <v>51421</v>
      </c>
      <c r="B58" s="123" t="s">
        <v>199</v>
      </c>
      <c r="C58" s="2"/>
      <c r="D58" s="355">
        <v>48</v>
      </c>
      <c r="E58" s="2"/>
      <c r="F58" s="80"/>
      <c r="G58" s="80"/>
      <c r="H58" s="80"/>
      <c r="I58" s="80"/>
      <c r="J58" s="80"/>
      <c r="K58" s="80"/>
      <c r="L58" s="80"/>
      <c r="M58" s="267"/>
      <c r="N58" s="80"/>
      <c r="O58" s="80"/>
      <c r="P58" s="114"/>
      <c r="Q58" s="2"/>
      <c r="R58" s="305">
        <f t="shared" si="6"/>
        <v>0</v>
      </c>
      <c r="S58" s="235">
        <f>(R58*D58)+(N58*$D$333)+(O58*$D$329)</f>
        <v>0</v>
      </c>
    </row>
    <row r="59" spans="1:19" x14ac:dyDescent="0.25">
      <c r="A59" s="163">
        <v>51422</v>
      </c>
      <c r="B59" s="123" t="s">
        <v>200</v>
      </c>
      <c r="C59" s="2"/>
      <c r="D59" s="355">
        <v>49</v>
      </c>
      <c r="E59" s="2"/>
      <c r="F59" s="80"/>
      <c r="G59" s="80"/>
      <c r="H59" s="80"/>
      <c r="I59" s="80"/>
      <c r="J59" s="80"/>
      <c r="K59" s="80"/>
      <c r="L59" s="80"/>
      <c r="M59" s="267"/>
      <c r="N59" s="80"/>
      <c r="O59" s="80"/>
      <c r="P59" s="114"/>
      <c r="Q59" s="2"/>
      <c r="R59" s="305">
        <f t="shared" si="6"/>
        <v>0</v>
      </c>
      <c r="S59" s="235">
        <f>(R59*D59)+(N59*$D$333)+(O59*$D$329)</f>
        <v>0</v>
      </c>
    </row>
    <row r="60" spans="1:19" x14ac:dyDescent="0.25">
      <c r="A60" s="163">
        <v>51922</v>
      </c>
      <c r="B60" s="123" t="s">
        <v>201</v>
      </c>
      <c r="C60" s="2"/>
      <c r="D60" s="355">
        <v>55</v>
      </c>
      <c r="E60" s="2"/>
      <c r="F60" s="80"/>
      <c r="G60" s="80"/>
      <c r="H60" s="80"/>
      <c r="I60" s="80"/>
      <c r="J60" s="80"/>
      <c r="K60" s="80"/>
      <c r="L60" s="80"/>
      <c r="M60" s="267"/>
      <c r="N60" s="80"/>
      <c r="O60" s="80"/>
      <c r="P60" s="114"/>
      <c r="Q60" s="2"/>
      <c r="R60" s="305">
        <f t="shared" ref="R60:R61" si="7">SUM(F60:L60)</f>
        <v>0</v>
      </c>
      <c r="S60" s="235">
        <f t="shared" ref="S60" si="8">(R60*D60)+(N60*$D$333)+(O60*$D$329)</f>
        <v>0</v>
      </c>
    </row>
    <row r="61" spans="1:19" x14ac:dyDescent="0.25">
      <c r="A61" s="163">
        <v>51940</v>
      </c>
      <c r="B61" s="123" t="s">
        <v>719</v>
      </c>
      <c r="C61" s="2"/>
      <c r="D61" s="355">
        <v>57</v>
      </c>
      <c r="E61" s="2"/>
      <c r="F61" s="80"/>
      <c r="G61" s="80"/>
      <c r="H61" s="80"/>
      <c r="I61" s="80"/>
      <c r="J61" s="80"/>
      <c r="K61" s="80"/>
      <c r="L61" s="80"/>
      <c r="M61" s="267"/>
      <c r="N61" s="80"/>
      <c r="O61" s="80"/>
      <c r="P61" s="80"/>
      <c r="Q61" s="2"/>
      <c r="R61" s="305">
        <f t="shared" si="7"/>
        <v>0</v>
      </c>
      <c r="S61" s="235">
        <f t="shared" ref="S61" si="9">(R61*D61)+(N61*$D$333)+(O61*$D$329)+(P61*$D$330)</f>
        <v>0</v>
      </c>
    </row>
    <row r="62" spans="1:19" ht="6.95" customHeight="1" x14ac:dyDescent="0.25">
      <c r="A62" s="166"/>
      <c r="B62" s="173"/>
      <c r="C62" s="2"/>
      <c r="D62" s="356"/>
      <c r="E62" s="2"/>
      <c r="F62" s="84"/>
      <c r="G62" s="84"/>
      <c r="H62" s="84"/>
      <c r="I62" s="84"/>
      <c r="J62" s="84"/>
      <c r="K62" s="84"/>
      <c r="L62" s="84"/>
      <c r="M62" s="267"/>
      <c r="N62" s="84"/>
      <c r="O62" s="84"/>
      <c r="P62" s="268"/>
      <c r="Q62" s="2"/>
      <c r="R62" s="306"/>
      <c r="S62" s="236"/>
    </row>
    <row r="63" spans="1:19" s="12" customFormat="1" ht="18.75" x14ac:dyDescent="0.3">
      <c r="A63" s="167" t="s">
        <v>104</v>
      </c>
      <c r="B63" s="200"/>
      <c r="C63" s="10"/>
      <c r="D63" s="358" t="s">
        <v>12</v>
      </c>
      <c r="E63" s="10"/>
      <c r="F63" s="59"/>
      <c r="G63" s="60"/>
      <c r="H63" s="60"/>
      <c r="I63" s="60" t="s">
        <v>487</v>
      </c>
      <c r="J63" s="60"/>
      <c r="K63" s="60"/>
      <c r="L63" s="61"/>
      <c r="M63" s="324"/>
      <c r="N63" s="287" t="s">
        <v>188</v>
      </c>
      <c r="O63" s="287" t="s">
        <v>189</v>
      </c>
      <c r="P63" s="287" t="s">
        <v>88</v>
      </c>
      <c r="R63" s="302" t="s">
        <v>45</v>
      </c>
      <c r="S63" s="225" t="s">
        <v>1</v>
      </c>
    </row>
    <row r="64" spans="1:19" s="12" customFormat="1" ht="18.75" x14ac:dyDescent="0.3">
      <c r="A64" s="86" t="s">
        <v>103</v>
      </c>
      <c r="B64" s="193"/>
      <c r="C64" s="10"/>
      <c r="D64" s="359" t="s">
        <v>13</v>
      </c>
      <c r="E64" s="10"/>
      <c r="F64" s="72">
        <v>128</v>
      </c>
      <c r="G64" s="72">
        <v>140</v>
      </c>
      <c r="H64" s="72">
        <v>152</v>
      </c>
      <c r="I64" s="72" t="s">
        <v>335</v>
      </c>
      <c r="J64" s="72" t="s">
        <v>80</v>
      </c>
      <c r="K64" s="72" t="s">
        <v>81</v>
      </c>
      <c r="L64" s="72" t="s">
        <v>82</v>
      </c>
      <c r="M64" s="324"/>
      <c r="N64" s="266" t="s">
        <v>45</v>
      </c>
      <c r="O64" s="266" t="s">
        <v>45</v>
      </c>
      <c r="P64" s="266" t="s">
        <v>45</v>
      </c>
      <c r="R64" s="303"/>
      <c r="S64" s="304"/>
    </row>
    <row r="65" spans="1:19" ht="6.95" customHeight="1" x14ac:dyDescent="0.25">
      <c r="A65" s="166"/>
      <c r="B65" s="173"/>
      <c r="C65" s="2"/>
      <c r="D65" s="360"/>
      <c r="E65" s="2"/>
      <c r="M65" s="267"/>
      <c r="P65" s="268"/>
      <c r="Q65" s="2"/>
      <c r="R65" s="290"/>
      <c r="S65" s="232"/>
    </row>
    <row r="66" spans="1:19" x14ac:dyDescent="0.25">
      <c r="A66" s="163">
        <v>51343</v>
      </c>
      <c r="B66" s="123" t="s">
        <v>202</v>
      </c>
      <c r="C66" s="2"/>
      <c r="D66" s="355">
        <v>42</v>
      </c>
      <c r="E66" s="2"/>
      <c r="F66" s="43"/>
      <c r="G66" s="44"/>
      <c r="H66" s="44"/>
      <c r="I66" s="80"/>
      <c r="J66" s="80"/>
      <c r="K66" s="80"/>
      <c r="L66" s="80"/>
      <c r="M66" s="267"/>
      <c r="N66" s="80"/>
      <c r="O66" s="80"/>
      <c r="P66" s="164"/>
      <c r="Q66" s="2"/>
      <c r="R66" s="305">
        <f t="shared" ref="R66:R73" si="10">SUM(F66:L66)</f>
        <v>0</v>
      </c>
      <c r="S66" s="235">
        <f t="shared" ref="S66:S73" si="11">(R66*D66)+(N66*$D$333)+(O66*$D$329)</f>
        <v>0</v>
      </c>
    </row>
    <row r="67" spans="1:19" x14ac:dyDescent="0.25">
      <c r="A67" s="163">
        <v>51358</v>
      </c>
      <c r="B67" s="123" t="s">
        <v>94</v>
      </c>
      <c r="C67" s="2"/>
      <c r="D67" s="355">
        <v>52</v>
      </c>
      <c r="E67" s="2"/>
      <c r="F67" s="49"/>
      <c r="G67" s="143"/>
      <c r="H67" s="143"/>
      <c r="I67" s="80"/>
      <c r="J67" s="80"/>
      <c r="K67" s="80"/>
      <c r="L67" s="80"/>
      <c r="M67" s="267"/>
      <c r="N67" s="80"/>
      <c r="O67" s="80"/>
      <c r="P67" s="114"/>
      <c r="Q67" s="2"/>
      <c r="R67" s="305">
        <f t="shared" si="10"/>
        <v>0</v>
      </c>
      <c r="S67" s="235">
        <f t="shared" si="11"/>
        <v>0</v>
      </c>
    </row>
    <row r="68" spans="1:19" x14ac:dyDescent="0.25">
      <c r="A68" s="163">
        <v>51359</v>
      </c>
      <c r="B68" s="123" t="s">
        <v>203</v>
      </c>
      <c r="C68" s="2"/>
      <c r="D68" s="355">
        <v>52</v>
      </c>
      <c r="E68" s="2"/>
      <c r="F68" s="49"/>
      <c r="G68" s="143"/>
      <c r="H68" s="143"/>
      <c r="I68" s="80"/>
      <c r="J68" s="80"/>
      <c r="K68" s="80"/>
      <c r="L68" s="80"/>
      <c r="M68" s="267"/>
      <c r="N68" s="80"/>
      <c r="O68" s="80"/>
      <c r="P68" s="114"/>
      <c r="Q68" s="2"/>
      <c r="R68" s="305">
        <f t="shared" si="10"/>
        <v>0</v>
      </c>
      <c r="S68" s="235">
        <f t="shared" si="11"/>
        <v>0</v>
      </c>
    </row>
    <row r="69" spans="1:19" x14ac:dyDescent="0.25">
      <c r="A69" s="163">
        <v>51344</v>
      </c>
      <c r="B69" s="123" t="s">
        <v>137</v>
      </c>
      <c r="C69" s="2"/>
      <c r="D69" s="355">
        <v>67</v>
      </c>
      <c r="E69" s="2"/>
      <c r="F69" s="49"/>
      <c r="G69" s="143"/>
      <c r="H69" s="143"/>
      <c r="I69" s="80"/>
      <c r="J69" s="80"/>
      <c r="K69" s="80"/>
      <c r="L69" s="80"/>
      <c r="M69" s="267"/>
      <c r="N69" s="80"/>
      <c r="O69" s="80"/>
      <c r="P69" s="114"/>
      <c r="Q69" s="2"/>
      <c r="R69" s="305">
        <f t="shared" si="10"/>
        <v>0</v>
      </c>
      <c r="S69" s="235">
        <f t="shared" si="11"/>
        <v>0</v>
      </c>
    </row>
    <row r="70" spans="1:19" x14ac:dyDescent="0.25">
      <c r="A70" s="163">
        <v>51345</v>
      </c>
      <c r="B70" s="123" t="s">
        <v>204</v>
      </c>
      <c r="C70" s="2"/>
      <c r="D70" s="355">
        <v>85</v>
      </c>
      <c r="E70" s="2"/>
      <c r="F70" s="49"/>
      <c r="G70" s="143"/>
      <c r="H70" s="143"/>
      <c r="I70" s="80"/>
      <c r="J70" s="80"/>
      <c r="K70" s="80"/>
      <c r="L70" s="80"/>
      <c r="M70" s="267"/>
      <c r="N70" s="80"/>
      <c r="O70" s="80"/>
      <c r="P70" s="114"/>
      <c r="Q70" s="2"/>
      <c r="R70" s="305">
        <f t="shared" si="10"/>
        <v>0</v>
      </c>
      <c r="S70" s="235">
        <f t="shared" si="11"/>
        <v>0</v>
      </c>
    </row>
    <row r="71" spans="1:19" x14ac:dyDescent="0.25">
      <c r="A71" s="163">
        <v>51350</v>
      </c>
      <c r="B71" s="123" t="s">
        <v>136</v>
      </c>
      <c r="C71" s="2"/>
      <c r="D71" s="355">
        <v>46</v>
      </c>
      <c r="E71" s="2"/>
      <c r="F71" s="49"/>
      <c r="G71" s="143"/>
      <c r="H71" s="143"/>
      <c r="I71" s="80"/>
      <c r="J71" s="80"/>
      <c r="K71" s="80"/>
      <c r="L71" s="80"/>
      <c r="M71" s="267"/>
      <c r="N71" s="80"/>
      <c r="O71" s="80"/>
      <c r="P71" s="114"/>
      <c r="Q71" s="2"/>
      <c r="R71" s="305">
        <f t="shared" si="10"/>
        <v>0</v>
      </c>
      <c r="S71" s="235">
        <f t="shared" si="11"/>
        <v>0</v>
      </c>
    </row>
    <row r="72" spans="1:19" x14ac:dyDescent="0.25">
      <c r="A72" s="163">
        <v>51346</v>
      </c>
      <c r="B72" s="123" t="s">
        <v>205</v>
      </c>
      <c r="C72" s="2"/>
      <c r="D72" s="355">
        <v>64</v>
      </c>
      <c r="E72" s="2"/>
      <c r="F72" s="49"/>
      <c r="G72" s="143"/>
      <c r="H72" s="143"/>
      <c r="I72" s="80"/>
      <c r="J72" s="80"/>
      <c r="K72" s="80"/>
      <c r="L72" s="80"/>
      <c r="M72" s="267"/>
      <c r="N72" s="80"/>
      <c r="O72" s="80"/>
      <c r="P72" s="114"/>
      <c r="Q72" s="2"/>
      <c r="R72" s="305">
        <f t="shared" si="10"/>
        <v>0</v>
      </c>
      <c r="S72" s="235">
        <f t="shared" si="11"/>
        <v>0</v>
      </c>
    </row>
    <row r="73" spans="1:19" x14ac:dyDescent="0.25">
      <c r="A73" s="163">
        <v>51354</v>
      </c>
      <c r="B73" s="123" t="s">
        <v>95</v>
      </c>
      <c r="C73" s="2"/>
      <c r="D73" s="355">
        <v>74</v>
      </c>
      <c r="E73" s="2"/>
      <c r="F73" s="46"/>
      <c r="G73" s="47"/>
      <c r="H73" s="47"/>
      <c r="I73" s="80"/>
      <c r="J73" s="80"/>
      <c r="K73" s="80"/>
      <c r="L73" s="80"/>
      <c r="M73" s="267"/>
      <c r="N73" s="80"/>
      <c r="O73" s="80"/>
      <c r="P73" s="165"/>
      <c r="Q73" s="2"/>
      <c r="R73" s="305">
        <f t="shared" si="10"/>
        <v>0</v>
      </c>
      <c r="S73" s="235">
        <f t="shared" si="11"/>
        <v>0</v>
      </c>
    </row>
    <row r="74" spans="1:19" ht="6.95" customHeight="1" x14ac:dyDescent="0.25">
      <c r="A74" s="162"/>
      <c r="B74" s="199"/>
      <c r="C74" s="2"/>
      <c r="D74" s="360"/>
      <c r="E74" s="2"/>
      <c r="F74" s="150"/>
      <c r="G74" s="150"/>
      <c r="H74" s="150"/>
      <c r="I74" s="150"/>
      <c r="M74" s="267"/>
      <c r="Q74" s="2"/>
      <c r="R74" s="290"/>
      <c r="S74" s="232"/>
    </row>
    <row r="75" spans="1:19" s="12" customFormat="1" ht="18.75" x14ac:dyDescent="0.3">
      <c r="A75" s="86" t="s">
        <v>106</v>
      </c>
      <c r="B75" s="193"/>
      <c r="C75" s="10"/>
      <c r="D75" s="357" t="s">
        <v>12</v>
      </c>
      <c r="E75" s="10"/>
      <c r="F75" s="72">
        <v>128</v>
      </c>
      <c r="G75" s="72">
        <v>140</v>
      </c>
      <c r="H75" s="72">
        <v>152</v>
      </c>
      <c r="I75" s="72" t="s">
        <v>335</v>
      </c>
      <c r="J75" s="72" t="s">
        <v>80</v>
      </c>
      <c r="K75" s="72" t="s">
        <v>81</v>
      </c>
      <c r="L75" s="72" t="s">
        <v>82</v>
      </c>
      <c r="M75" s="325"/>
      <c r="N75" s="266" t="s">
        <v>45</v>
      </c>
      <c r="O75" s="266" t="s">
        <v>45</v>
      </c>
      <c r="P75" s="266" t="s">
        <v>45</v>
      </c>
      <c r="Q75" s="11"/>
      <c r="R75" s="307" t="s">
        <v>45</v>
      </c>
      <c r="S75" s="308" t="s">
        <v>1</v>
      </c>
    </row>
    <row r="76" spans="1:19" ht="6.95" customHeight="1" x14ac:dyDescent="0.25">
      <c r="A76" s="166"/>
      <c r="B76" s="173"/>
      <c r="C76" s="2"/>
      <c r="D76" s="360"/>
      <c r="E76" s="2"/>
      <c r="F76" s="150"/>
      <c r="G76" s="150"/>
      <c r="H76" s="150"/>
      <c r="I76" s="150"/>
      <c r="M76" s="267"/>
      <c r="Q76" s="2"/>
      <c r="R76" s="290"/>
      <c r="S76" s="232"/>
    </row>
    <row r="77" spans="1:19" x14ac:dyDescent="0.25">
      <c r="A77" s="163">
        <v>51370</v>
      </c>
      <c r="B77" s="123" t="s">
        <v>96</v>
      </c>
      <c r="C77" s="2"/>
      <c r="D77" s="355">
        <v>48</v>
      </c>
      <c r="E77" s="2"/>
      <c r="F77" s="43"/>
      <c r="G77" s="44"/>
      <c r="H77" s="44"/>
      <c r="I77" s="80"/>
      <c r="J77" s="80"/>
      <c r="K77" s="80"/>
      <c r="L77" s="80"/>
      <c r="M77" s="267"/>
      <c r="N77" s="80"/>
      <c r="O77" s="80"/>
      <c r="P77" s="80"/>
      <c r="Q77" s="2"/>
      <c r="R77" s="305">
        <f t="shared" ref="R77:R85" si="12">SUM(F77:L77)</f>
        <v>0</v>
      </c>
      <c r="S77" s="235">
        <f t="shared" ref="S77:S84" si="13">(R77*D77)+(N77*$D$333)+(O77*$D$329)+(P77*$D$330)</f>
        <v>0</v>
      </c>
    </row>
    <row r="78" spans="1:19" x14ac:dyDescent="0.25">
      <c r="A78" s="163">
        <v>51371</v>
      </c>
      <c r="B78" s="123" t="s">
        <v>97</v>
      </c>
      <c r="C78" s="2"/>
      <c r="D78" s="355">
        <v>58</v>
      </c>
      <c r="E78" s="2"/>
      <c r="F78" s="49"/>
      <c r="G78" s="143"/>
      <c r="H78" s="143"/>
      <c r="I78" s="80"/>
      <c r="J78" s="80"/>
      <c r="K78" s="80"/>
      <c r="L78" s="80"/>
      <c r="M78" s="267"/>
      <c r="N78" s="80"/>
      <c r="O78" s="80"/>
      <c r="P78" s="80"/>
      <c r="Q78" s="2"/>
      <c r="R78" s="305">
        <f t="shared" si="12"/>
        <v>0</v>
      </c>
      <c r="S78" s="235">
        <f t="shared" si="13"/>
        <v>0</v>
      </c>
    </row>
    <row r="79" spans="1:19" x14ac:dyDescent="0.25">
      <c r="A79" s="163">
        <v>51382</v>
      </c>
      <c r="B79" s="123" t="s">
        <v>720</v>
      </c>
      <c r="C79" s="2"/>
      <c r="D79" s="355">
        <v>54</v>
      </c>
      <c r="E79" s="2"/>
      <c r="F79" s="49"/>
      <c r="G79" s="149"/>
      <c r="H79" s="149"/>
      <c r="I79" s="80"/>
      <c r="J79" s="80"/>
      <c r="K79" s="80"/>
      <c r="L79" s="80"/>
      <c r="M79" s="267"/>
      <c r="N79" s="80"/>
      <c r="O79" s="80"/>
      <c r="P79" s="80"/>
      <c r="Q79" s="2"/>
      <c r="R79" s="305">
        <f t="shared" si="12"/>
        <v>0</v>
      </c>
      <c r="S79" s="235">
        <f t="shared" si="13"/>
        <v>0</v>
      </c>
    </row>
    <row r="80" spans="1:19" x14ac:dyDescent="0.25">
      <c r="A80" s="163">
        <v>51449</v>
      </c>
      <c r="B80" s="123" t="s">
        <v>206</v>
      </c>
      <c r="C80" s="2"/>
      <c r="D80" s="355">
        <v>68</v>
      </c>
      <c r="E80" s="2"/>
      <c r="F80" s="49"/>
      <c r="G80" s="149"/>
      <c r="H80" s="149"/>
      <c r="I80" s="80"/>
      <c r="J80" s="80"/>
      <c r="K80" s="80"/>
      <c r="L80" s="80"/>
      <c r="M80" s="267"/>
      <c r="N80" s="80"/>
      <c r="O80" s="80"/>
      <c r="P80" s="80"/>
      <c r="Q80" s="2"/>
      <c r="R80" s="305">
        <f t="shared" si="12"/>
        <v>0</v>
      </c>
      <c r="S80" s="235">
        <f t="shared" si="13"/>
        <v>0</v>
      </c>
    </row>
    <row r="81" spans="1:19" x14ac:dyDescent="0.25">
      <c r="A81" s="163">
        <v>51450</v>
      </c>
      <c r="B81" s="123" t="s">
        <v>207</v>
      </c>
      <c r="C81" s="2"/>
      <c r="D81" s="355">
        <v>79</v>
      </c>
      <c r="E81" s="2"/>
      <c r="F81" s="49"/>
      <c r="G81" s="149"/>
      <c r="H81" s="149"/>
      <c r="I81" s="80"/>
      <c r="J81" s="80"/>
      <c r="K81" s="80"/>
      <c r="L81" s="80"/>
      <c r="M81" s="267"/>
      <c r="N81" s="80"/>
      <c r="O81" s="80"/>
      <c r="P81" s="80"/>
      <c r="Q81" s="2"/>
      <c r="R81" s="305">
        <f t="shared" si="12"/>
        <v>0</v>
      </c>
      <c r="S81" s="235">
        <f t="shared" si="13"/>
        <v>0</v>
      </c>
    </row>
    <row r="82" spans="1:19" x14ac:dyDescent="0.25">
      <c r="A82" s="163">
        <v>51543</v>
      </c>
      <c r="B82" s="123" t="s">
        <v>98</v>
      </c>
      <c r="C82" s="2"/>
      <c r="D82" s="355">
        <v>81</v>
      </c>
      <c r="E82" s="2"/>
      <c r="F82" s="49"/>
      <c r="G82" s="149"/>
      <c r="H82" s="149"/>
      <c r="I82" s="80"/>
      <c r="J82" s="80"/>
      <c r="K82" s="80"/>
      <c r="L82" s="80"/>
      <c r="M82" s="267"/>
      <c r="N82" s="80"/>
      <c r="O82" s="80"/>
      <c r="P82" s="80"/>
      <c r="Q82" s="2"/>
      <c r="R82" s="305">
        <f>SUM(F82:L82)</f>
        <v>0</v>
      </c>
      <c r="S82" s="235">
        <f t="shared" si="13"/>
        <v>0</v>
      </c>
    </row>
    <row r="83" spans="1:19" x14ac:dyDescent="0.25">
      <c r="A83" s="163">
        <v>51510</v>
      </c>
      <c r="B83" s="123" t="s">
        <v>138</v>
      </c>
      <c r="C83" s="2"/>
      <c r="D83" s="355">
        <v>95</v>
      </c>
      <c r="E83" s="2"/>
      <c r="F83" s="49"/>
      <c r="G83" s="149"/>
      <c r="H83" s="149"/>
      <c r="I83" s="80"/>
      <c r="J83" s="80"/>
      <c r="K83" s="80"/>
      <c r="L83" s="80"/>
      <c r="M83" s="267"/>
      <c r="N83" s="80"/>
      <c r="O83" s="80"/>
      <c r="P83" s="288"/>
      <c r="Q83" s="2"/>
      <c r="R83" s="305">
        <f t="shared" si="12"/>
        <v>0</v>
      </c>
      <c r="S83" s="235">
        <f t="shared" si="13"/>
        <v>0</v>
      </c>
    </row>
    <row r="84" spans="1:19" x14ac:dyDescent="0.25">
      <c r="A84" s="163">
        <v>51516</v>
      </c>
      <c r="B84" s="123" t="s">
        <v>208</v>
      </c>
      <c r="C84" s="2"/>
      <c r="D84" s="355">
        <v>87</v>
      </c>
      <c r="E84" s="2"/>
      <c r="F84" s="49"/>
      <c r="G84" s="149"/>
      <c r="H84" s="149"/>
      <c r="I84" s="80"/>
      <c r="J84" s="80"/>
      <c r="K84" s="80"/>
      <c r="L84" s="80"/>
      <c r="M84" s="267"/>
      <c r="N84" s="80"/>
      <c r="O84" s="288"/>
      <c r="P84" s="288"/>
      <c r="Q84" s="2"/>
      <c r="R84" s="305">
        <f t="shared" si="12"/>
        <v>0</v>
      </c>
      <c r="S84" s="235">
        <f t="shared" si="13"/>
        <v>0</v>
      </c>
    </row>
    <row r="85" spans="1:19" x14ac:dyDescent="0.25">
      <c r="A85" s="163">
        <v>51580</v>
      </c>
      <c r="B85" s="123" t="s">
        <v>209</v>
      </c>
      <c r="C85" s="2"/>
      <c r="D85" s="355">
        <v>84</v>
      </c>
      <c r="E85" s="2"/>
      <c r="F85" s="46"/>
      <c r="G85" s="47"/>
      <c r="H85" s="47"/>
      <c r="I85" s="80"/>
      <c r="J85" s="80"/>
      <c r="K85" s="80"/>
      <c r="L85" s="80"/>
      <c r="M85" s="267"/>
      <c r="N85" s="108"/>
      <c r="O85" s="178"/>
      <c r="P85" s="213"/>
      <c r="Q85" s="2"/>
      <c r="R85" s="305">
        <f t="shared" si="12"/>
        <v>0</v>
      </c>
      <c r="S85" s="235">
        <f>(R85*D85)+(N85*$D$333)</f>
        <v>0</v>
      </c>
    </row>
    <row r="86" spans="1:19" ht="6.95" customHeight="1" x14ac:dyDescent="0.25">
      <c r="A86" s="166"/>
      <c r="B86" s="173"/>
      <c r="C86" s="2"/>
      <c r="D86" s="356"/>
      <c r="E86" s="2"/>
      <c r="F86" s="150"/>
      <c r="G86" s="150"/>
      <c r="H86" s="150"/>
      <c r="I86" s="150"/>
      <c r="J86" s="84"/>
      <c r="K86" s="84"/>
      <c r="L86" s="84"/>
      <c r="M86" s="267"/>
      <c r="N86" s="84"/>
      <c r="O86" s="84"/>
      <c r="P86" s="84"/>
      <c r="Q86" s="2"/>
      <c r="R86" s="306"/>
      <c r="S86" s="236"/>
    </row>
    <row r="87" spans="1:19" s="12" customFormat="1" ht="18.75" x14ac:dyDescent="0.3">
      <c r="A87" s="86" t="s">
        <v>210</v>
      </c>
      <c r="B87" s="193"/>
      <c r="C87" s="10"/>
      <c r="D87" s="357" t="s">
        <v>12</v>
      </c>
      <c r="E87" s="10"/>
      <c r="F87" s="72">
        <v>128</v>
      </c>
      <c r="G87" s="72">
        <v>140</v>
      </c>
      <c r="H87" s="72">
        <v>152</v>
      </c>
      <c r="I87" s="72" t="s">
        <v>335</v>
      </c>
      <c r="J87" s="72" t="s">
        <v>80</v>
      </c>
      <c r="K87" s="72" t="s">
        <v>81</v>
      </c>
      <c r="L87" s="72" t="s">
        <v>82</v>
      </c>
      <c r="M87" s="325"/>
      <c r="N87" s="266" t="s">
        <v>45</v>
      </c>
      <c r="O87" s="266" t="s">
        <v>45</v>
      </c>
      <c r="P87" s="266" t="s">
        <v>45</v>
      </c>
      <c r="Q87" s="11"/>
      <c r="R87" s="307" t="s">
        <v>45</v>
      </c>
      <c r="S87" s="308" t="s">
        <v>1</v>
      </c>
    </row>
    <row r="88" spans="1:19" ht="6.95" customHeight="1" x14ac:dyDescent="0.25">
      <c r="A88" s="166"/>
      <c r="B88" s="173"/>
      <c r="C88" s="2"/>
      <c r="D88" s="356"/>
      <c r="E88" s="2"/>
      <c r="F88" s="150"/>
      <c r="G88" s="150"/>
      <c r="H88" s="150"/>
      <c r="I88" s="150"/>
      <c r="J88" s="84"/>
      <c r="K88" s="84"/>
      <c r="L88" s="84"/>
      <c r="M88" s="267"/>
      <c r="Q88" s="2"/>
      <c r="R88" s="306"/>
      <c r="S88" s="236"/>
    </row>
    <row r="89" spans="1:19" x14ac:dyDescent="0.25">
      <c r="A89" s="163">
        <v>51929</v>
      </c>
      <c r="B89" s="123" t="s">
        <v>478</v>
      </c>
      <c r="C89" s="2"/>
      <c r="D89" s="355">
        <v>64</v>
      </c>
      <c r="E89" s="2"/>
      <c r="F89" s="43"/>
      <c r="G89" s="44"/>
      <c r="H89" s="44"/>
      <c r="I89" s="80"/>
      <c r="J89" s="80"/>
      <c r="K89" s="80"/>
      <c r="L89" s="80"/>
      <c r="M89" s="267"/>
      <c r="N89" s="80"/>
      <c r="O89" s="80"/>
      <c r="P89" s="164"/>
      <c r="Q89" s="2"/>
      <c r="R89" s="305">
        <f t="shared" ref="R89" si="14">SUM(F89:L89)</f>
        <v>0</v>
      </c>
      <c r="S89" s="235">
        <f>(R89*D89)+(N89*$D$333)+(O89*$D$329)</f>
        <v>0</v>
      </c>
    </row>
    <row r="90" spans="1:19" x14ac:dyDescent="0.25">
      <c r="A90" s="163">
        <v>51936</v>
      </c>
      <c r="B90" s="123" t="s">
        <v>479</v>
      </c>
      <c r="C90" s="2"/>
      <c r="D90" s="355">
        <v>67</v>
      </c>
      <c r="E90" s="2"/>
      <c r="F90" s="49"/>
      <c r="G90" s="143"/>
      <c r="H90" s="143"/>
      <c r="I90" s="80"/>
      <c r="J90" s="80"/>
      <c r="K90" s="80"/>
      <c r="L90" s="80"/>
      <c r="M90" s="267"/>
      <c r="N90" s="80"/>
      <c r="O90" s="80"/>
      <c r="P90" s="165"/>
      <c r="Q90" s="2"/>
      <c r="R90" s="305">
        <f t="shared" ref="R90:R91" si="15">SUM(F90:L90)</f>
        <v>0</v>
      </c>
      <c r="S90" s="235">
        <f t="shared" ref="S90" si="16">(R90*D90)+(N90*$D$333)+(O90*$D$329)</f>
        <v>0</v>
      </c>
    </row>
    <row r="91" spans="1:19" x14ac:dyDescent="0.25">
      <c r="A91" s="163">
        <v>51938</v>
      </c>
      <c r="B91" s="123" t="s">
        <v>721</v>
      </c>
      <c r="C91" s="2"/>
      <c r="D91" s="355">
        <v>67</v>
      </c>
      <c r="E91" s="2"/>
      <c r="F91" s="46"/>
      <c r="G91" s="47"/>
      <c r="H91" s="47"/>
      <c r="I91" s="80"/>
      <c r="J91" s="80"/>
      <c r="K91" s="80"/>
      <c r="L91" s="80"/>
      <c r="M91" s="267"/>
      <c r="N91" s="80"/>
      <c r="O91" s="80"/>
      <c r="P91" s="80"/>
      <c r="Q91" s="2"/>
      <c r="R91" s="305">
        <f t="shared" si="15"/>
        <v>0</v>
      </c>
      <c r="S91" s="235">
        <f t="shared" ref="S91" si="17">(R91*D91)+(N91*$D$333)+(O91*$D$329)+(P91*$D$330)</f>
        <v>0</v>
      </c>
    </row>
    <row r="92" spans="1:19" ht="6.95" customHeight="1" x14ac:dyDescent="0.25">
      <c r="A92" s="166"/>
      <c r="B92" s="173"/>
      <c r="C92" s="2"/>
      <c r="D92" s="356"/>
      <c r="E92" s="2"/>
      <c r="F92" s="84"/>
      <c r="G92" s="84"/>
      <c r="H92" s="84"/>
      <c r="I92" s="84"/>
      <c r="J92" s="84"/>
      <c r="K92" s="84"/>
      <c r="L92" s="84"/>
      <c r="M92" s="267"/>
      <c r="N92" s="84"/>
      <c r="O92" s="268"/>
      <c r="P92" s="268"/>
      <c r="Q92" s="2"/>
      <c r="R92" s="306"/>
      <c r="S92" s="236"/>
    </row>
    <row r="93" spans="1:19" s="12" customFormat="1" ht="18.75" x14ac:dyDescent="0.3">
      <c r="A93" s="168" t="s">
        <v>107</v>
      </c>
      <c r="B93" s="201"/>
      <c r="C93" s="11"/>
      <c r="D93" s="358" t="s">
        <v>12</v>
      </c>
      <c r="E93" s="87"/>
      <c r="F93" s="59"/>
      <c r="G93" s="60"/>
      <c r="H93" s="60"/>
      <c r="I93" s="60" t="s">
        <v>487</v>
      </c>
      <c r="J93" s="60"/>
      <c r="K93" s="60"/>
      <c r="L93" s="61"/>
      <c r="M93" s="325"/>
      <c r="N93" s="287" t="s">
        <v>188</v>
      </c>
      <c r="O93" s="352" t="s">
        <v>647</v>
      </c>
      <c r="P93" s="268"/>
      <c r="Q93" s="11"/>
      <c r="R93" s="302" t="s">
        <v>45</v>
      </c>
      <c r="S93" s="225" t="s">
        <v>1</v>
      </c>
    </row>
    <row r="94" spans="1:19" s="12" customFormat="1" ht="18.75" x14ac:dyDescent="0.3">
      <c r="A94" s="86" t="s">
        <v>108</v>
      </c>
      <c r="B94" s="193"/>
      <c r="C94" s="11"/>
      <c r="D94" s="359" t="s">
        <v>13</v>
      </c>
      <c r="E94" s="87"/>
      <c r="F94" s="72">
        <v>128</v>
      </c>
      <c r="G94" s="72">
        <v>140</v>
      </c>
      <c r="H94" s="72">
        <v>152</v>
      </c>
      <c r="I94" s="72" t="s">
        <v>335</v>
      </c>
      <c r="J94" s="72" t="s">
        <v>80</v>
      </c>
      <c r="K94" s="72" t="s">
        <v>81</v>
      </c>
      <c r="L94" s="72" t="s">
        <v>82</v>
      </c>
      <c r="M94" s="325"/>
      <c r="N94" s="266" t="s">
        <v>45</v>
      </c>
      <c r="O94" s="266" t="s">
        <v>45</v>
      </c>
      <c r="P94" s="268"/>
      <c r="Q94" s="11"/>
      <c r="R94" s="303"/>
      <c r="S94" s="304"/>
    </row>
    <row r="95" spans="1:19" ht="6.95" customHeight="1" x14ac:dyDescent="0.25">
      <c r="A95" s="162"/>
      <c r="B95" s="199"/>
      <c r="C95" s="2"/>
      <c r="D95" s="360"/>
      <c r="E95" s="2"/>
      <c r="M95" s="267"/>
      <c r="P95" s="268"/>
      <c r="Q95" s="2"/>
      <c r="R95" s="290"/>
      <c r="S95" s="232"/>
    </row>
    <row r="96" spans="1:19" x14ac:dyDescent="0.25">
      <c r="A96" s="163">
        <v>52132</v>
      </c>
      <c r="B96" s="123" t="s">
        <v>211</v>
      </c>
      <c r="C96" s="2"/>
      <c r="D96" s="355">
        <v>50</v>
      </c>
      <c r="E96" s="2"/>
      <c r="F96" s="80"/>
      <c r="G96" s="80"/>
      <c r="H96" s="80"/>
      <c r="I96" s="80"/>
      <c r="J96" s="80"/>
      <c r="K96" s="80"/>
      <c r="L96" s="80"/>
      <c r="M96" s="267"/>
      <c r="N96" s="80"/>
      <c r="O96" s="80"/>
      <c r="P96" s="268"/>
      <c r="Q96" s="2"/>
      <c r="R96" s="305">
        <f t="shared" ref="R96:R99" si="18">SUM(F96:L96)</f>
        <v>0</v>
      </c>
      <c r="S96" s="235">
        <f>(R96*D96)+(N96*$D$333)+(O96*$D$332)</f>
        <v>0</v>
      </c>
    </row>
    <row r="97" spans="1:19" x14ac:dyDescent="0.25">
      <c r="A97" s="169" t="s">
        <v>212</v>
      </c>
      <c r="B97" s="123" t="s">
        <v>213</v>
      </c>
      <c r="C97" s="2"/>
      <c r="D97" s="355">
        <v>54</v>
      </c>
      <c r="E97" s="2"/>
      <c r="F97" s="80"/>
      <c r="G97" s="80"/>
      <c r="H97" s="80"/>
      <c r="I97" s="80"/>
      <c r="J97" s="80"/>
      <c r="K97" s="80"/>
      <c r="L97" s="80"/>
      <c r="M97" s="267"/>
      <c r="N97" s="80"/>
      <c r="O97" s="80"/>
      <c r="P97" s="268"/>
      <c r="Q97" s="2"/>
      <c r="R97" s="305">
        <f t="shared" si="18"/>
        <v>0</v>
      </c>
      <c r="S97" s="235">
        <f>(R97*D97)+(N97*$D$333)+(O97*$D$332)</f>
        <v>0</v>
      </c>
    </row>
    <row r="98" spans="1:19" x14ac:dyDescent="0.25">
      <c r="A98" s="163">
        <v>52133</v>
      </c>
      <c r="B98" s="123" t="s">
        <v>214</v>
      </c>
      <c r="C98" s="2"/>
      <c r="D98" s="355">
        <v>64</v>
      </c>
      <c r="E98" s="2"/>
      <c r="F98" s="80"/>
      <c r="G98" s="80"/>
      <c r="H98" s="80"/>
      <c r="I98" s="80"/>
      <c r="J98" s="80"/>
      <c r="K98" s="80"/>
      <c r="L98" s="80"/>
      <c r="M98" s="267"/>
      <c r="N98" s="80"/>
      <c r="O98" s="80"/>
      <c r="P98" s="268"/>
      <c r="Q98" s="2"/>
      <c r="R98" s="305">
        <f t="shared" si="18"/>
        <v>0</v>
      </c>
      <c r="S98" s="235">
        <f>(R98*D98)+(N98*$D$333)+(O98*$D$332)</f>
        <v>0</v>
      </c>
    </row>
    <row r="99" spans="1:19" x14ac:dyDescent="0.25">
      <c r="A99" s="169" t="s">
        <v>215</v>
      </c>
      <c r="B99" s="123" t="s">
        <v>216</v>
      </c>
      <c r="C99" s="2"/>
      <c r="D99" s="355">
        <v>67</v>
      </c>
      <c r="E99" s="2"/>
      <c r="F99" s="80"/>
      <c r="G99" s="80"/>
      <c r="H99" s="80"/>
      <c r="I99" s="80"/>
      <c r="J99" s="80"/>
      <c r="K99" s="80"/>
      <c r="L99" s="80"/>
      <c r="M99" s="267"/>
      <c r="N99" s="80"/>
      <c r="O99" s="80"/>
      <c r="P99" s="268"/>
      <c r="Q99" s="2"/>
      <c r="R99" s="305">
        <f t="shared" si="18"/>
        <v>0</v>
      </c>
      <c r="S99" s="235">
        <f>(R99*D99)+(N99*$D$333)+(O99*$D$332)</f>
        <v>0</v>
      </c>
    </row>
    <row r="100" spans="1:19" ht="6.95" customHeight="1" x14ac:dyDescent="0.25">
      <c r="A100" s="162"/>
      <c r="B100" s="199"/>
      <c r="C100" s="2"/>
      <c r="D100" s="356"/>
      <c r="E100" s="2"/>
      <c r="F100" s="84"/>
      <c r="G100" s="84"/>
      <c r="H100" s="84"/>
      <c r="I100" s="84"/>
      <c r="J100" s="84"/>
      <c r="K100" s="84"/>
      <c r="L100" s="84"/>
      <c r="M100" s="267"/>
      <c r="N100" s="84"/>
      <c r="O100" s="84"/>
      <c r="P100" s="268"/>
      <c r="Q100" s="2"/>
      <c r="R100" s="306"/>
      <c r="S100" s="236"/>
    </row>
    <row r="101" spans="1:19" ht="18.75" x14ac:dyDescent="0.3">
      <c r="A101" s="86" t="s">
        <v>109</v>
      </c>
      <c r="B101" s="193"/>
      <c r="C101" s="10"/>
      <c r="D101" s="357" t="s">
        <v>12</v>
      </c>
      <c r="E101" s="2"/>
      <c r="F101" s="72">
        <v>128</v>
      </c>
      <c r="G101" s="72">
        <v>140</v>
      </c>
      <c r="H101" s="72">
        <v>152</v>
      </c>
      <c r="I101" s="72" t="s">
        <v>335</v>
      </c>
      <c r="J101" s="72" t="s">
        <v>80</v>
      </c>
      <c r="K101" s="72" t="s">
        <v>81</v>
      </c>
      <c r="L101" s="72" t="s">
        <v>82</v>
      </c>
      <c r="M101" s="267"/>
      <c r="N101" s="266" t="s">
        <v>45</v>
      </c>
      <c r="O101" s="266" t="s">
        <v>45</v>
      </c>
      <c r="P101" s="268"/>
      <c r="Q101" s="2"/>
      <c r="R101" s="307" t="s">
        <v>45</v>
      </c>
      <c r="S101" s="308" t="s">
        <v>1</v>
      </c>
    </row>
    <row r="102" spans="1:19" ht="6.95" customHeight="1" x14ac:dyDescent="0.25">
      <c r="A102" s="162"/>
      <c r="B102" s="199"/>
      <c r="C102" s="2"/>
      <c r="D102" s="356"/>
      <c r="E102" s="2"/>
      <c r="F102" s="84"/>
      <c r="G102" s="84"/>
      <c r="H102" s="84"/>
      <c r="I102" s="84"/>
      <c r="J102" s="84"/>
      <c r="K102" s="84"/>
      <c r="L102" s="84"/>
      <c r="M102" s="267"/>
      <c r="N102" s="84"/>
      <c r="O102" s="84"/>
      <c r="P102" s="268"/>
      <c r="Q102" s="2"/>
      <c r="R102" s="306"/>
      <c r="S102" s="236"/>
    </row>
    <row r="103" spans="1:19" x14ac:dyDescent="0.25">
      <c r="A103" s="163">
        <v>51829</v>
      </c>
      <c r="B103" s="123" t="s">
        <v>587</v>
      </c>
      <c r="C103" s="2"/>
      <c r="D103" s="355">
        <v>45</v>
      </c>
      <c r="E103" s="2"/>
      <c r="F103" s="80"/>
      <c r="G103" s="80"/>
      <c r="H103" s="80"/>
      <c r="I103" s="80"/>
      <c r="J103" s="80"/>
      <c r="K103" s="80"/>
      <c r="L103" s="80"/>
      <c r="M103" s="267"/>
      <c r="N103" s="80"/>
      <c r="O103" s="80"/>
      <c r="P103" s="268"/>
      <c r="Q103" s="2"/>
      <c r="R103" s="305">
        <f t="shared" ref="R103:R106" si="19">SUM(F103:L103)</f>
        <v>0</v>
      </c>
      <c r="S103" s="235">
        <f>(R103*D103)+(N103*$D$333)+(O103*$D$332)</f>
        <v>0</v>
      </c>
    </row>
    <row r="104" spans="1:19" x14ac:dyDescent="0.25">
      <c r="A104" s="169" t="s">
        <v>217</v>
      </c>
      <c r="B104" s="123" t="s">
        <v>588</v>
      </c>
      <c r="C104" s="2"/>
      <c r="D104" s="355">
        <v>48</v>
      </c>
      <c r="E104" s="2"/>
      <c r="F104" s="80"/>
      <c r="G104" s="80"/>
      <c r="H104" s="80"/>
      <c r="I104" s="80"/>
      <c r="J104" s="80"/>
      <c r="K104" s="80"/>
      <c r="L104" s="80"/>
      <c r="M104" s="267"/>
      <c r="N104" s="80"/>
      <c r="O104" s="80"/>
      <c r="P104" s="268"/>
      <c r="Q104" s="2"/>
      <c r="R104" s="305">
        <f t="shared" si="19"/>
        <v>0</v>
      </c>
      <c r="S104" s="235">
        <f>(R104*D104)+(N104*$D$333)+(O104*$D$332)</f>
        <v>0</v>
      </c>
    </row>
    <row r="105" spans="1:19" x14ac:dyDescent="0.25">
      <c r="A105" s="163">
        <v>51830</v>
      </c>
      <c r="B105" s="123" t="s">
        <v>218</v>
      </c>
      <c r="C105" s="2"/>
      <c r="D105" s="355">
        <v>66</v>
      </c>
      <c r="E105" s="2"/>
      <c r="F105" s="80"/>
      <c r="G105" s="80"/>
      <c r="H105" s="80"/>
      <c r="I105" s="80"/>
      <c r="J105" s="80"/>
      <c r="K105" s="80"/>
      <c r="L105" s="80"/>
      <c r="M105" s="267"/>
      <c r="N105" s="80"/>
      <c r="O105" s="80"/>
      <c r="P105" s="268"/>
      <c r="Q105" s="2"/>
      <c r="R105" s="305">
        <f t="shared" si="19"/>
        <v>0</v>
      </c>
      <c r="S105" s="235">
        <f>(R105*D105)+(N105*$D$333)+(O105*$D$332)</f>
        <v>0</v>
      </c>
    </row>
    <row r="106" spans="1:19" x14ac:dyDescent="0.25">
      <c r="A106" s="169" t="s">
        <v>219</v>
      </c>
      <c r="B106" s="123" t="s">
        <v>220</v>
      </c>
      <c r="C106" s="2"/>
      <c r="D106" s="355">
        <v>70</v>
      </c>
      <c r="E106" s="2"/>
      <c r="F106" s="80"/>
      <c r="G106" s="80"/>
      <c r="H106" s="80"/>
      <c r="I106" s="80"/>
      <c r="J106" s="80"/>
      <c r="K106" s="80"/>
      <c r="L106" s="80"/>
      <c r="M106" s="267"/>
      <c r="N106" s="80"/>
      <c r="O106" s="80"/>
      <c r="P106" s="268"/>
      <c r="Q106" s="2"/>
      <c r="R106" s="305">
        <f t="shared" si="19"/>
        <v>0</v>
      </c>
      <c r="S106" s="235">
        <f>(R106*D106)+(N106*$D$333)+(O106*$D$332)</f>
        <v>0</v>
      </c>
    </row>
    <row r="107" spans="1:19" ht="6.95" customHeight="1" x14ac:dyDescent="0.25">
      <c r="A107" s="162"/>
      <c r="B107" s="199"/>
      <c r="C107" s="2"/>
      <c r="D107" s="356"/>
      <c r="E107" s="2"/>
      <c r="F107" s="84"/>
      <c r="G107" s="84"/>
      <c r="H107" s="84"/>
      <c r="I107" s="84"/>
      <c r="J107" s="84"/>
      <c r="K107" s="84"/>
      <c r="L107" s="84"/>
      <c r="M107" s="267"/>
      <c r="N107" s="84"/>
      <c r="O107" s="84"/>
      <c r="P107" s="268"/>
      <c r="Q107" s="2"/>
      <c r="R107" s="306"/>
      <c r="S107" s="236"/>
    </row>
    <row r="108" spans="1:19" s="12" customFormat="1" ht="18.75" x14ac:dyDescent="0.3">
      <c r="A108" s="86" t="s">
        <v>110</v>
      </c>
      <c r="B108" s="193"/>
      <c r="C108" s="11"/>
      <c r="D108" s="357" t="s">
        <v>12</v>
      </c>
      <c r="E108" s="10"/>
      <c r="F108" s="72">
        <v>128</v>
      </c>
      <c r="G108" s="72">
        <v>140</v>
      </c>
      <c r="H108" s="72">
        <v>152</v>
      </c>
      <c r="I108" s="72" t="s">
        <v>335</v>
      </c>
      <c r="J108" s="72" t="s">
        <v>80</v>
      </c>
      <c r="K108" s="72" t="s">
        <v>81</v>
      </c>
      <c r="L108" s="72" t="s">
        <v>82</v>
      </c>
      <c r="M108" s="325"/>
      <c r="N108" s="266" t="s">
        <v>45</v>
      </c>
      <c r="O108" s="266" t="s">
        <v>45</v>
      </c>
      <c r="P108" s="268"/>
      <c r="Q108" s="11"/>
      <c r="R108" s="307" t="s">
        <v>45</v>
      </c>
      <c r="S108" s="308" t="s">
        <v>1</v>
      </c>
    </row>
    <row r="109" spans="1:19" ht="6.95" customHeight="1" x14ac:dyDescent="0.25">
      <c r="A109" s="162"/>
      <c r="B109" s="199"/>
      <c r="C109" s="2"/>
      <c r="D109" s="356"/>
      <c r="E109" s="2"/>
      <c r="F109" s="84"/>
      <c r="G109" s="84"/>
      <c r="H109" s="84"/>
      <c r="I109" s="84"/>
      <c r="J109" s="84"/>
      <c r="K109" s="84"/>
      <c r="L109" s="84"/>
      <c r="M109" s="267"/>
      <c r="N109" s="84"/>
      <c r="O109" s="84"/>
      <c r="P109" s="268"/>
      <c r="Q109" s="2"/>
      <c r="R109" s="306"/>
      <c r="S109" s="236"/>
    </row>
    <row r="110" spans="1:19" x14ac:dyDescent="0.25">
      <c r="A110" s="163">
        <v>53530</v>
      </c>
      <c r="B110" s="123" t="s">
        <v>221</v>
      </c>
      <c r="C110" s="2"/>
      <c r="D110" s="355">
        <v>54</v>
      </c>
      <c r="E110" s="2"/>
      <c r="F110" s="80"/>
      <c r="G110" s="80"/>
      <c r="H110" s="80"/>
      <c r="I110" s="80"/>
      <c r="J110" s="80"/>
      <c r="K110" s="80"/>
      <c r="L110" s="80"/>
      <c r="M110" s="267"/>
      <c r="N110" s="80"/>
      <c r="O110" s="289"/>
      <c r="P110" s="268"/>
      <c r="Q110" s="2"/>
      <c r="R110" s="305">
        <f t="shared" ref="R110:R115" si="20">SUM(F110:L110)</f>
        <v>0</v>
      </c>
      <c r="S110" s="235">
        <f>(R110*D110)+(N110*$D$333)</f>
        <v>0</v>
      </c>
    </row>
    <row r="111" spans="1:19" x14ac:dyDescent="0.25">
      <c r="A111" s="169" t="s">
        <v>222</v>
      </c>
      <c r="B111" s="123" t="s">
        <v>223</v>
      </c>
      <c r="C111" s="2"/>
      <c r="D111" s="355">
        <v>66</v>
      </c>
      <c r="E111" s="2"/>
      <c r="F111" s="80"/>
      <c r="G111" s="80"/>
      <c r="H111" s="80"/>
      <c r="I111" s="80"/>
      <c r="J111" s="80"/>
      <c r="K111" s="80"/>
      <c r="L111" s="80"/>
      <c r="M111" s="267"/>
      <c r="N111" s="80"/>
      <c r="O111" s="80"/>
      <c r="P111" s="268"/>
      <c r="Q111" s="2"/>
      <c r="R111" s="305">
        <f t="shared" si="20"/>
        <v>0</v>
      </c>
      <c r="S111" s="235">
        <f>(R111*D111)+(N111*$D$333)+(O111*$D$332)</f>
        <v>0</v>
      </c>
    </row>
    <row r="112" spans="1:19" x14ac:dyDescent="0.25">
      <c r="A112" s="163">
        <v>53529</v>
      </c>
      <c r="B112" s="123" t="s">
        <v>99</v>
      </c>
      <c r="C112" s="2"/>
      <c r="D112" s="355">
        <v>51</v>
      </c>
      <c r="E112" s="2"/>
      <c r="F112" s="80"/>
      <c r="G112" s="80"/>
      <c r="H112" s="80"/>
      <c r="I112" s="80"/>
      <c r="J112" s="80"/>
      <c r="K112" s="80"/>
      <c r="L112" s="80"/>
      <c r="M112" s="267"/>
      <c r="N112" s="80"/>
      <c r="O112" s="289"/>
      <c r="P112" s="268"/>
      <c r="Q112" s="2"/>
      <c r="R112" s="305">
        <f t="shared" si="20"/>
        <v>0</v>
      </c>
      <c r="S112" s="235">
        <f>(R112*D112)+(N112*$D$333)</f>
        <v>0</v>
      </c>
    </row>
    <row r="113" spans="1:19" x14ac:dyDescent="0.25">
      <c r="A113" s="169" t="s">
        <v>78</v>
      </c>
      <c r="B113" s="123" t="s">
        <v>139</v>
      </c>
      <c r="C113" s="2"/>
      <c r="D113" s="355">
        <v>63</v>
      </c>
      <c r="E113" s="2"/>
      <c r="F113" s="80"/>
      <c r="G113" s="80"/>
      <c r="H113" s="80"/>
      <c r="I113" s="80"/>
      <c r="J113" s="80"/>
      <c r="K113" s="80"/>
      <c r="L113" s="80"/>
      <c r="M113" s="267"/>
      <c r="N113" s="80"/>
      <c r="O113" s="80"/>
      <c r="P113" s="268"/>
      <c r="Q113" s="2"/>
      <c r="R113" s="305">
        <f t="shared" si="20"/>
        <v>0</v>
      </c>
      <c r="S113" s="235">
        <f>(R113*D113)+(N113*$D$333)+(O113*$D$332)</f>
        <v>0</v>
      </c>
    </row>
    <row r="114" spans="1:19" x14ac:dyDescent="0.25">
      <c r="A114" s="163">
        <v>54418</v>
      </c>
      <c r="B114" s="123" t="s">
        <v>140</v>
      </c>
      <c r="C114" s="2"/>
      <c r="D114" s="355">
        <v>49</v>
      </c>
      <c r="E114" s="2"/>
      <c r="F114" s="80"/>
      <c r="G114" s="80"/>
      <c r="H114" s="80"/>
      <c r="I114" s="80"/>
      <c r="J114" s="80"/>
      <c r="K114" s="80"/>
      <c r="L114" s="80"/>
      <c r="M114" s="267"/>
      <c r="N114" s="80"/>
      <c r="O114" s="80"/>
      <c r="P114" s="268"/>
      <c r="Q114" s="2"/>
      <c r="R114" s="305">
        <f t="shared" si="20"/>
        <v>0</v>
      </c>
      <c r="S114" s="235">
        <f>(R114*D114)+(N114*$D$333)</f>
        <v>0</v>
      </c>
    </row>
    <row r="115" spans="1:19" x14ac:dyDescent="0.25">
      <c r="A115" s="163">
        <v>54429</v>
      </c>
      <c r="B115" s="123" t="s">
        <v>224</v>
      </c>
      <c r="C115" s="2"/>
      <c r="D115" s="355">
        <v>60</v>
      </c>
      <c r="E115" s="2"/>
      <c r="F115" s="80"/>
      <c r="G115" s="80"/>
      <c r="H115" s="80"/>
      <c r="I115" s="80"/>
      <c r="J115" s="80"/>
      <c r="K115" s="80"/>
      <c r="L115" s="80"/>
      <c r="M115" s="267"/>
      <c r="N115" s="80"/>
      <c r="O115" s="80"/>
      <c r="P115" s="268"/>
      <c r="Q115" s="2"/>
      <c r="R115" s="305">
        <f t="shared" si="20"/>
        <v>0</v>
      </c>
      <c r="S115" s="235">
        <f>(R115*D115)+(N115*$D$333)+(O115*$D$332)</f>
        <v>0</v>
      </c>
    </row>
    <row r="116" spans="1:19" ht="6.95" customHeight="1" x14ac:dyDescent="0.25">
      <c r="A116" s="162"/>
      <c r="B116" s="199"/>
      <c r="C116" s="2"/>
      <c r="D116" s="356"/>
      <c r="E116" s="2"/>
      <c r="F116" s="84"/>
      <c r="G116" s="84"/>
      <c r="H116" s="84"/>
      <c r="I116" s="84"/>
      <c r="J116" s="84"/>
      <c r="K116" s="84"/>
      <c r="L116" s="84"/>
      <c r="M116" s="267"/>
      <c r="N116" s="84"/>
      <c r="O116" s="84"/>
      <c r="P116" s="268"/>
      <c r="Q116" s="2"/>
      <c r="R116" s="306"/>
      <c r="S116" s="236"/>
    </row>
    <row r="117" spans="1:19" s="12" customFormat="1" ht="18.75" x14ac:dyDescent="0.3">
      <c r="A117" s="86" t="s">
        <v>111</v>
      </c>
      <c r="B117" s="202"/>
      <c r="C117" s="11"/>
      <c r="D117" s="357" t="s">
        <v>12</v>
      </c>
      <c r="E117" s="10"/>
      <c r="F117" s="72">
        <v>128</v>
      </c>
      <c r="G117" s="72">
        <v>140</v>
      </c>
      <c r="H117" s="72">
        <v>152</v>
      </c>
      <c r="I117" s="72" t="s">
        <v>335</v>
      </c>
      <c r="J117" s="72" t="s">
        <v>80</v>
      </c>
      <c r="K117" s="72" t="s">
        <v>81</v>
      </c>
      <c r="L117" s="72" t="s">
        <v>82</v>
      </c>
      <c r="M117" s="325"/>
      <c r="N117" s="266" t="s">
        <v>45</v>
      </c>
      <c r="O117" s="266" t="s">
        <v>45</v>
      </c>
      <c r="P117" s="268"/>
      <c r="Q117" s="11"/>
      <c r="R117" s="307" t="s">
        <v>45</v>
      </c>
      <c r="S117" s="308" t="s">
        <v>1</v>
      </c>
    </row>
    <row r="118" spans="1:19" ht="6.95" customHeight="1" x14ac:dyDescent="0.25">
      <c r="A118" s="162"/>
      <c r="B118" s="199"/>
      <c r="C118" s="2"/>
      <c r="D118" s="356"/>
      <c r="E118" s="2"/>
      <c r="F118" s="84"/>
      <c r="G118" s="84"/>
      <c r="H118" s="84"/>
      <c r="I118" s="84"/>
      <c r="J118" s="84"/>
      <c r="K118" s="84"/>
      <c r="L118" s="84"/>
      <c r="M118" s="267"/>
      <c r="N118" s="84"/>
      <c r="O118" s="84"/>
      <c r="P118" s="268"/>
      <c r="Q118" s="2"/>
      <c r="R118" s="306"/>
      <c r="S118" s="236"/>
    </row>
    <row r="119" spans="1:19" x14ac:dyDescent="0.25">
      <c r="A119" s="163">
        <v>53430</v>
      </c>
      <c r="B119" s="123" t="s">
        <v>225</v>
      </c>
      <c r="C119" s="2"/>
      <c r="D119" s="355">
        <v>44</v>
      </c>
      <c r="E119" s="2"/>
      <c r="F119" s="80"/>
      <c r="G119" s="80"/>
      <c r="H119" s="80"/>
      <c r="I119" s="80"/>
      <c r="J119" s="80"/>
      <c r="K119" s="80"/>
      <c r="L119" s="80"/>
      <c r="M119" s="267"/>
      <c r="N119" s="80"/>
      <c r="O119" s="289"/>
      <c r="P119" s="268"/>
      <c r="Q119" s="2"/>
      <c r="R119" s="305">
        <f t="shared" ref="R119:R124" si="21">SUM(F119:L119)</f>
        <v>0</v>
      </c>
      <c r="S119" s="235">
        <f>(R119*D119)+(N119*$D$333)</f>
        <v>0</v>
      </c>
    </row>
    <row r="120" spans="1:19" x14ac:dyDescent="0.25">
      <c r="A120" s="169" t="s">
        <v>226</v>
      </c>
      <c r="B120" s="123" t="s">
        <v>227</v>
      </c>
      <c r="C120" s="2"/>
      <c r="D120" s="355">
        <v>57</v>
      </c>
      <c r="E120" s="2"/>
      <c r="F120" s="80"/>
      <c r="G120" s="80"/>
      <c r="H120" s="80"/>
      <c r="I120" s="80"/>
      <c r="J120" s="80"/>
      <c r="K120" s="80"/>
      <c r="L120" s="80"/>
      <c r="M120" s="267"/>
      <c r="N120" s="80"/>
      <c r="O120" s="80"/>
      <c r="P120" s="268"/>
      <c r="Q120" s="2"/>
      <c r="R120" s="305">
        <f t="shared" si="21"/>
        <v>0</v>
      </c>
      <c r="S120" s="235">
        <f>(R120*D120)+(N120*$D$333)+(O120*$D$332)</f>
        <v>0</v>
      </c>
    </row>
    <row r="121" spans="1:19" x14ac:dyDescent="0.25">
      <c r="A121" s="163">
        <v>53429</v>
      </c>
      <c r="B121" s="123" t="s">
        <v>100</v>
      </c>
      <c r="C121" s="2"/>
      <c r="D121" s="355">
        <v>40</v>
      </c>
      <c r="E121" s="2"/>
      <c r="F121" s="80"/>
      <c r="G121" s="80"/>
      <c r="H121" s="80"/>
      <c r="I121" s="80"/>
      <c r="J121" s="80"/>
      <c r="K121" s="80"/>
      <c r="L121" s="80"/>
      <c r="M121" s="267"/>
      <c r="N121" s="80"/>
      <c r="O121" s="289"/>
      <c r="P121" s="268"/>
      <c r="Q121" s="2"/>
      <c r="R121" s="305">
        <f t="shared" si="21"/>
        <v>0</v>
      </c>
      <c r="S121" s="235">
        <f>(R121*D121)+(N121*$D$333)</f>
        <v>0</v>
      </c>
    </row>
    <row r="122" spans="1:19" x14ac:dyDescent="0.25">
      <c r="A122" s="169" t="s">
        <v>79</v>
      </c>
      <c r="B122" s="123" t="s">
        <v>128</v>
      </c>
      <c r="C122" s="2"/>
      <c r="D122" s="355">
        <v>52</v>
      </c>
      <c r="E122" s="2"/>
      <c r="F122" s="80"/>
      <c r="G122" s="80"/>
      <c r="H122" s="80"/>
      <c r="I122" s="80"/>
      <c r="J122" s="80"/>
      <c r="K122" s="80"/>
      <c r="L122" s="80"/>
      <c r="M122" s="267"/>
      <c r="N122" s="80"/>
      <c r="O122" s="80"/>
      <c r="P122" s="268"/>
      <c r="Q122" s="2"/>
      <c r="R122" s="305">
        <f t="shared" si="21"/>
        <v>0</v>
      </c>
      <c r="S122" s="235">
        <f>(R122*D122)+(N122*$D$333)+(O122*$D$332)</f>
        <v>0</v>
      </c>
    </row>
    <row r="123" spans="1:19" x14ac:dyDescent="0.25">
      <c r="A123" s="163">
        <v>54318</v>
      </c>
      <c r="B123" s="123" t="s">
        <v>101</v>
      </c>
      <c r="C123" s="2"/>
      <c r="D123" s="355">
        <v>45</v>
      </c>
      <c r="E123" s="2"/>
      <c r="F123" s="80"/>
      <c r="G123" s="80"/>
      <c r="H123" s="80"/>
      <c r="I123" s="80"/>
      <c r="J123" s="80"/>
      <c r="K123" s="80"/>
      <c r="L123" s="80"/>
      <c r="M123" s="267"/>
      <c r="N123" s="80"/>
      <c r="O123" s="80"/>
      <c r="P123" s="268"/>
      <c r="Q123" s="2"/>
      <c r="R123" s="305">
        <f t="shared" si="21"/>
        <v>0</v>
      </c>
      <c r="S123" s="235">
        <f>(R123*D123)+(N123*$D$333)+(O123*$D$332)</f>
        <v>0</v>
      </c>
    </row>
    <row r="124" spans="1:19" x14ac:dyDescent="0.25">
      <c r="A124" s="163">
        <v>54329</v>
      </c>
      <c r="B124" s="123" t="s">
        <v>228</v>
      </c>
      <c r="C124" s="2"/>
      <c r="D124" s="355">
        <v>48</v>
      </c>
      <c r="E124" s="2"/>
      <c r="F124" s="80"/>
      <c r="G124" s="80"/>
      <c r="H124" s="80"/>
      <c r="I124" s="80"/>
      <c r="J124" s="80"/>
      <c r="K124" s="80"/>
      <c r="L124" s="80"/>
      <c r="M124" s="267"/>
      <c r="N124" s="80"/>
      <c r="O124" s="80"/>
      <c r="P124" s="268"/>
      <c r="Q124" s="2"/>
      <c r="R124" s="305">
        <f t="shared" si="21"/>
        <v>0</v>
      </c>
      <c r="S124" s="235">
        <f>(R124*D124)+(N124*$D$333)+(O124*$D$332)</f>
        <v>0</v>
      </c>
    </row>
    <row r="125" spans="1:19" ht="6.95" customHeight="1" x14ac:dyDescent="0.25">
      <c r="A125" s="166"/>
      <c r="B125" s="173"/>
      <c r="C125" s="2"/>
      <c r="D125" s="356"/>
      <c r="E125" s="2"/>
      <c r="F125" s="84"/>
      <c r="G125" s="84"/>
      <c r="H125" s="84"/>
      <c r="I125" s="84"/>
      <c r="J125" s="84"/>
      <c r="K125" s="84"/>
      <c r="L125" s="84"/>
      <c r="M125" s="267"/>
      <c r="N125" s="84"/>
      <c r="O125" s="84"/>
      <c r="P125" s="268"/>
      <c r="Q125" s="2"/>
      <c r="R125" s="306"/>
      <c r="S125" s="236"/>
    </row>
    <row r="126" spans="1:19" s="12" customFormat="1" ht="18.75" x14ac:dyDescent="0.3">
      <c r="A126" s="168" t="s">
        <v>112</v>
      </c>
      <c r="B126" s="201"/>
      <c r="C126" s="11"/>
      <c r="D126" s="358" t="s">
        <v>12</v>
      </c>
      <c r="E126" s="87"/>
      <c r="F126" s="59"/>
      <c r="G126" s="60"/>
      <c r="H126" s="60"/>
      <c r="I126" s="60" t="s">
        <v>487</v>
      </c>
      <c r="J126" s="60"/>
      <c r="K126" s="60"/>
      <c r="L126" s="61"/>
      <c r="M126" s="325"/>
      <c r="N126" s="287" t="s">
        <v>188</v>
      </c>
      <c r="O126" s="352" t="s">
        <v>647</v>
      </c>
      <c r="P126" s="268"/>
      <c r="Q126" s="11"/>
      <c r="R126" s="302" t="s">
        <v>45</v>
      </c>
      <c r="S126" s="225" t="s">
        <v>1</v>
      </c>
    </row>
    <row r="127" spans="1:19" s="12" customFormat="1" ht="18.75" x14ac:dyDescent="0.3">
      <c r="A127" s="86" t="s">
        <v>113</v>
      </c>
      <c r="B127" s="193"/>
      <c r="C127" s="11"/>
      <c r="D127" s="359" t="s">
        <v>13</v>
      </c>
      <c r="E127" s="87"/>
      <c r="F127" s="72">
        <v>128</v>
      </c>
      <c r="G127" s="72">
        <v>140</v>
      </c>
      <c r="H127" s="72">
        <v>152</v>
      </c>
      <c r="I127" s="72" t="s">
        <v>335</v>
      </c>
      <c r="J127" s="72" t="s">
        <v>80</v>
      </c>
      <c r="K127" s="72" t="s">
        <v>81</v>
      </c>
      <c r="L127" s="72" t="s">
        <v>82</v>
      </c>
      <c r="M127" s="325"/>
      <c r="N127" s="266" t="s">
        <v>45</v>
      </c>
      <c r="O127" s="266" t="s">
        <v>45</v>
      </c>
      <c r="P127" s="268"/>
      <c r="Q127" s="11"/>
      <c r="R127" s="303"/>
      <c r="S127" s="304"/>
    </row>
    <row r="128" spans="1:19" ht="6.95" customHeight="1" x14ac:dyDescent="0.25">
      <c r="A128" s="166"/>
      <c r="B128" s="173"/>
      <c r="C128" s="2"/>
      <c r="D128" s="360"/>
      <c r="E128" s="2"/>
      <c r="M128" s="267"/>
      <c r="P128" s="268"/>
      <c r="Q128" s="2"/>
      <c r="R128" s="290"/>
      <c r="S128" s="232"/>
    </row>
    <row r="129" spans="1:19" x14ac:dyDescent="0.25">
      <c r="A129" s="163" t="s">
        <v>513</v>
      </c>
      <c r="B129" s="123" t="s">
        <v>514</v>
      </c>
      <c r="C129" s="2"/>
      <c r="D129" s="355">
        <v>52</v>
      </c>
      <c r="E129" s="2"/>
      <c r="F129" s="80"/>
      <c r="G129" s="80"/>
      <c r="H129" s="80"/>
      <c r="I129" s="80"/>
      <c r="J129" s="80"/>
      <c r="K129" s="80"/>
      <c r="L129" s="80"/>
      <c r="M129" s="267"/>
      <c r="N129" s="80"/>
      <c r="O129" s="80"/>
      <c r="P129" s="268"/>
      <c r="Q129" s="2"/>
      <c r="R129" s="305">
        <f>SUM(F129:L129)</f>
        <v>0</v>
      </c>
      <c r="S129" s="235">
        <f t="shared" ref="S129:S136" si="22">(R129*D129)+(N129*$D$333)+(O129*$D$332)</f>
        <v>0</v>
      </c>
    </row>
    <row r="130" spans="1:19" x14ac:dyDescent="0.25">
      <c r="A130" s="163" t="s">
        <v>515</v>
      </c>
      <c r="B130" s="123" t="s">
        <v>516</v>
      </c>
      <c r="C130" s="2"/>
      <c r="D130" s="355">
        <v>52</v>
      </c>
      <c r="E130" s="2"/>
      <c r="F130" s="80"/>
      <c r="G130" s="80"/>
      <c r="H130" s="80"/>
      <c r="I130" s="80"/>
      <c r="J130" s="80"/>
      <c r="K130" s="80"/>
      <c r="L130" s="80"/>
      <c r="M130" s="267"/>
      <c r="N130" s="80"/>
      <c r="O130" s="80"/>
      <c r="P130" s="268"/>
      <c r="Q130" s="2"/>
      <c r="R130" s="305">
        <f>SUM(F130:L130)</f>
        <v>0</v>
      </c>
      <c r="S130" s="235">
        <f t="shared" si="22"/>
        <v>0</v>
      </c>
    </row>
    <row r="131" spans="1:19" x14ac:dyDescent="0.25">
      <c r="A131" s="163">
        <v>52155</v>
      </c>
      <c r="B131" s="123" t="s">
        <v>229</v>
      </c>
      <c r="C131" s="2"/>
      <c r="D131" s="355">
        <v>57</v>
      </c>
      <c r="E131" s="2"/>
      <c r="F131" s="80"/>
      <c r="G131" s="80"/>
      <c r="H131" s="80"/>
      <c r="I131" s="80"/>
      <c r="J131" s="80"/>
      <c r="K131" s="80"/>
      <c r="L131" s="80"/>
      <c r="M131" s="267"/>
      <c r="N131" s="80"/>
      <c r="O131" s="80"/>
      <c r="P131" s="268"/>
      <c r="Q131" s="2"/>
      <c r="R131" s="305">
        <f>SUM(F131:L131)</f>
        <v>0</v>
      </c>
      <c r="S131" s="235">
        <f t="shared" si="22"/>
        <v>0</v>
      </c>
    </row>
    <row r="132" spans="1:19" x14ac:dyDescent="0.25">
      <c r="A132" s="169" t="s">
        <v>230</v>
      </c>
      <c r="B132" s="123" t="s">
        <v>231</v>
      </c>
      <c r="C132" s="2"/>
      <c r="D132" s="355">
        <v>57</v>
      </c>
      <c r="E132" s="2"/>
      <c r="F132" s="80"/>
      <c r="G132" s="80"/>
      <c r="H132" s="80"/>
      <c r="I132" s="80"/>
      <c r="J132" s="80"/>
      <c r="K132" s="80"/>
      <c r="L132" s="80"/>
      <c r="M132" s="267"/>
      <c r="N132" s="80"/>
      <c r="O132" s="80"/>
      <c r="P132" s="268"/>
      <c r="Q132" s="2"/>
      <c r="R132" s="305">
        <f>SUM(F132:L132)</f>
        <v>0</v>
      </c>
      <c r="S132" s="235">
        <f t="shared" si="22"/>
        <v>0</v>
      </c>
    </row>
    <row r="133" spans="1:19" x14ac:dyDescent="0.25">
      <c r="A133" s="163">
        <v>52156</v>
      </c>
      <c r="B133" s="123" t="s">
        <v>232</v>
      </c>
      <c r="C133" s="2"/>
      <c r="D133" s="355">
        <v>63</v>
      </c>
      <c r="E133" s="2"/>
      <c r="F133" s="49"/>
      <c r="G133" s="143"/>
      <c r="H133" s="143"/>
      <c r="I133" s="80"/>
      <c r="J133" s="80"/>
      <c r="K133" s="80"/>
      <c r="L133" s="80"/>
      <c r="M133" s="267"/>
      <c r="N133" s="80"/>
      <c r="O133" s="80"/>
      <c r="P133" s="268"/>
      <c r="Q133" s="2"/>
      <c r="R133" s="305">
        <f t="shared" ref="R133:R147" si="23">SUM(F133:L133)</f>
        <v>0</v>
      </c>
      <c r="S133" s="235">
        <f t="shared" si="22"/>
        <v>0</v>
      </c>
    </row>
    <row r="134" spans="1:19" x14ac:dyDescent="0.25">
      <c r="A134" s="169" t="s">
        <v>233</v>
      </c>
      <c r="B134" s="123" t="s">
        <v>234</v>
      </c>
      <c r="C134" s="2"/>
      <c r="D134" s="355">
        <v>63</v>
      </c>
      <c r="E134" s="2"/>
      <c r="F134" s="49"/>
      <c r="G134" s="143"/>
      <c r="H134" s="143"/>
      <c r="I134" s="80"/>
      <c r="J134" s="80"/>
      <c r="K134" s="80"/>
      <c r="L134" s="80"/>
      <c r="M134" s="267"/>
      <c r="N134" s="80"/>
      <c r="O134" s="80"/>
      <c r="P134" s="268"/>
      <c r="Q134" s="2"/>
      <c r="R134" s="305">
        <f t="shared" si="23"/>
        <v>0</v>
      </c>
      <c r="S134" s="235">
        <f t="shared" si="22"/>
        <v>0</v>
      </c>
    </row>
    <row r="135" spans="1:19" x14ac:dyDescent="0.25">
      <c r="A135" s="163">
        <v>52151</v>
      </c>
      <c r="B135" s="123" t="s">
        <v>235</v>
      </c>
      <c r="C135" s="2"/>
      <c r="D135" s="355">
        <v>64</v>
      </c>
      <c r="E135" s="2"/>
      <c r="F135" s="49"/>
      <c r="G135" s="143"/>
      <c r="H135" s="143"/>
      <c r="I135" s="80"/>
      <c r="J135" s="80"/>
      <c r="K135" s="80"/>
      <c r="L135" s="80"/>
      <c r="M135" s="267"/>
      <c r="N135" s="80"/>
      <c r="O135" s="80"/>
      <c r="P135" s="268"/>
      <c r="Q135" s="2"/>
      <c r="R135" s="305">
        <f t="shared" si="23"/>
        <v>0</v>
      </c>
      <c r="S135" s="235">
        <f t="shared" si="22"/>
        <v>0</v>
      </c>
    </row>
    <row r="136" spans="1:19" x14ac:dyDescent="0.25">
      <c r="A136" s="169" t="s">
        <v>236</v>
      </c>
      <c r="B136" s="123" t="s">
        <v>237</v>
      </c>
      <c r="C136" s="2"/>
      <c r="D136" s="355">
        <v>64</v>
      </c>
      <c r="E136" s="2"/>
      <c r="F136" s="49"/>
      <c r="G136" s="143"/>
      <c r="H136" s="143"/>
      <c r="I136" s="80"/>
      <c r="J136" s="80"/>
      <c r="K136" s="80"/>
      <c r="L136" s="80"/>
      <c r="M136" s="267"/>
      <c r="N136" s="80"/>
      <c r="O136" s="80"/>
      <c r="P136" s="268"/>
      <c r="Q136" s="2"/>
      <c r="R136" s="305">
        <f t="shared" si="23"/>
        <v>0</v>
      </c>
      <c r="S136" s="235">
        <f t="shared" si="22"/>
        <v>0</v>
      </c>
    </row>
    <row r="137" spans="1:19" x14ac:dyDescent="0.25">
      <c r="A137" s="169">
        <v>52153</v>
      </c>
      <c r="B137" s="123" t="s">
        <v>238</v>
      </c>
      <c r="C137" s="2"/>
      <c r="D137" s="355">
        <v>74</v>
      </c>
      <c r="E137" s="2"/>
      <c r="F137" s="49"/>
      <c r="G137" s="143"/>
      <c r="H137" s="143"/>
      <c r="I137" s="80"/>
      <c r="J137" s="80"/>
      <c r="K137" s="80"/>
      <c r="L137" s="80"/>
      <c r="M137" s="267"/>
      <c r="N137" s="80"/>
      <c r="O137" s="80"/>
      <c r="P137" s="268"/>
      <c r="Q137" s="2"/>
      <c r="R137" s="305">
        <f t="shared" ref="R137:R141" si="24">SUM(F137:L137)</f>
        <v>0</v>
      </c>
      <c r="S137" s="235">
        <f t="shared" ref="S137:S141" si="25">(R137*D137)+(N137*$D$333)+(O137*$D$332)</f>
        <v>0</v>
      </c>
    </row>
    <row r="138" spans="1:19" x14ac:dyDescent="0.25">
      <c r="A138" s="169" t="s">
        <v>239</v>
      </c>
      <c r="B138" s="123" t="s">
        <v>240</v>
      </c>
      <c r="C138" s="2"/>
      <c r="D138" s="355">
        <v>74</v>
      </c>
      <c r="E138" s="2"/>
      <c r="F138" s="49"/>
      <c r="G138" s="143"/>
      <c r="H138" s="143"/>
      <c r="I138" s="80"/>
      <c r="J138" s="80"/>
      <c r="K138" s="80"/>
      <c r="L138" s="80"/>
      <c r="M138" s="267"/>
      <c r="N138" s="80"/>
      <c r="O138" s="80"/>
      <c r="P138" s="268"/>
      <c r="Q138" s="2"/>
      <c r="R138" s="305">
        <f t="shared" si="24"/>
        <v>0</v>
      </c>
      <c r="S138" s="235">
        <f t="shared" si="25"/>
        <v>0</v>
      </c>
    </row>
    <row r="139" spans="1:19" x14ac:dyDescent="0.25">
      <c r="A139" s="169">
        <v>52152</v>
      </c>
      <c r="B139" s="123" t="s">
        <v>241</v>
      </c>
      <c r="C139" s="2"/>
      <c r="D139" s="355">
        <v>77</v>
      </c>
      <c r="E139" s="2"/>
      <c r="F139" s="49"/>
      <c r="G139" s="143"/>
      <c r="H139" s="143"/>
      <c r="I139" s="80"/>
      <c r="J139" s="80"/>
      <c r="K139" s="80"/>
      <c r="L139" s="80"/>
      <c r="M139" s="267"/>
      <c r="N139" s="80"/>
      <c r="O139" s="80"/>
      <c r="P139" s="268"/>
      <c r="Q139" s="2"/>
      <c r="R139" s="305">
        <f t="shared" si="24"/>
        <v>0</v>
      </c>
      <c r="S139" s="235">
        <f t="shared" si="25"/>
        <v>0</v>
      </c>
    </row>
    <row r="140" spans="1:19" x14ac:dyDescent="0.25">
      <c r="A140" s="163" t="s">
        <v>242</v>
      </c>
      <c r="B140" s="123" t="s">
        <v>243</v>
      </c>
      <c r="C140" s="2"/>
      <c r="D140" s="355">
        <v>77</v>
      </c>
      <c r="E140" s="2"/>
      <c r="F140" s="49"/>
      <c r="G140" s="143"/>
      <c r="H140" s="143"/>
      <c r="I140" s="80"/>
      <c r="J140" s="80"/>
      <c r="K140" s="80"/>
      <c r="L140" s="80"/>
      <c r="M140" s="267"/>
      <c r="N140" s="80"/>
      <c r="O140" s="80"/>
      <c r="P140" s="268"/>
      <c r="Q140" s="2"/>
      <c r="R140" s="305">
        <f t="shared" si="24"/>
        <v>0</v>
      </c>
      <c r="S140" s="235">
        <f t="shared" si="25"/>
        <v>0</v>
      </c>
    </row>
    <row r="141" spans="1:19" x14ac:dyDescent="0.25">
      <c r="A141" s="169">
        <v>52168</v>
      </c>
      <c r="B141" s="123" t="s">
        <v>589</v>
      </c>
      <c r="C141" s="2"/>
      <c r="D141" s="355">
        <v>71</v>
      </c>
      <c r="E141" s="2"/>
      <c r="F141" s="49"/>
      <c r="G141" s="143"/>
      <c r="H141" s="143"/>
      <c r="I141" s="80"/>
      <c r="J141" s="80"/>
      <c r="K141" s="80"/>
      <c r="L141" s="80"/>
      <c r="M141" s="267"/>
      <c r="N141" s="80"/>
      <c r="O141" s="80"/>
      <c r="P141" s="268"/>
      <c r="Q141" s="2"/>
      <c r="R141" s="305">
        <f t="shared" si="24"/>
        <v>0</v>
      </c>
      <c r="S141" s="235">
        <f t="shared" si="25"/>
        <v>0</v>
      </c>
    </row>
    <row r="142" spans="1:19" x14ac:dyDescent="0.25">
      <c r="A142" s="163" t="s">
        <v>590</v>
      </c>
      <c r="B142" s="123" t="s">
        <v>591</v>
      </c>
      <c r="C142" s="2"/>
      <c r="D142" s="355">
        <v>71</v>
      </c>
      <c r="E142" s="2"/>
      <c r="F142" s="49"/>
      <c r="G142" s="143"/>
      <c r="H142" s="143"/>
      <c r="I142" s="80"/>
      <c r="J142" s="80"/>
      <c r="K142" s="80"/>
      <c r="L142" s="80"/>
      <c r="M142" s="267"/>
      <c r="N142" s="80"/>
      <c r="O142" s="80"/>
      <c r="P142" s="268"/>
      <c r="Q142" s="2"/>
      <c r="R142" s="305">
        <f t="shared" si="23"/>
        <v>0</v>
      </c>
      <c r="S142" s="235">
        <f t="shared" ref="S142:S147" si="26">(R142*D142)+(N142*$D$333)+(O142*$D$332)</f>
        <v>0</v>
      </c>
    </row>
    <row r="143" spans="1:19" x14ac:dyDescent="0.25">
      <c r="A143" s="169">
        <v>52161</v>
      </c>
      <c r="B143" s="123" t="s">
        <v>592</v>
      </c>
      <c r="C143" s="2"/>
      <c r="D143" s="355">
        <v>74</v>
      </c>
      <c r="E143" s="2"/>
      <c r="F143" s="49"/>
      <c r="G143" s="143"/>
      <c r="H143" s="143"/>
      <c r="I143" s="80"/>
      <c r="J143" s="80"/>
      <c r="K143" s="80"/>
      <c r="L143" s="80"/>
      <c r="M143" s="267"/>
      <c r="N143" s="80"/>
      <c r="O143" s="80"/>
      <c r="P143" s="268"/>
      <c r="Q143" s="2"/>
      <c r="R143" s="305">
        <f t="shared" si="23"/>
        <v>0</v>
      </c>
      <c r="S143" s="235">
        <f t="shared" si="26"/>
        <v>0</v>
      </c>
    </row>
    <row r="144" spans="1:19" x14ac:dyDescent="0.25">
      <c r="A144" s="163" t="s">
        <v>244</v>
      </c>
      <c r="B144" s="123" t="s">
        <v>593</v>
      </c>
      <c r="C144" s="2"/>
      <c r="D144" s="355">
        <v>74</v>
      </c>
      <c r="E144" s="2"/>
      <c r="F144" s="49"/>
      <c r="G144" s="143"/>
      <c r="H144" s="143"/>
      <c r="I144" s="80"/>
      <c r="J144" s="80"/>
      <c r="K144" s="80"/>
      <c r="L144" s="80"/>
      <c r="M144" s="267"/>
      <c r="N144" s="80"/>
      <c r="O144" s="80"/>
      <c r="P144" s="268"/>
      <c r="Q144" s="2"/>
      <c r="R144" s="305">
        <f t="shared" si="23"/>
        <v>0</v>
      </c>
      <c r="S144" s="235">
        <f t="shared" si="26"/>
        <v>0</v>
      </c>
    </row>
    <row r="145" spans="1:19" x14ac:dyDescent="0.25">
      <c r="A145" s="169">
        <v>52167</v>
      </c>
      <c r="B145" s="123" t="s">
        <v>594</v>
      </c>
      <c r="C145" s="2"/>
      <c r="D145" s="355">
        <v>0</v>
      </c>
      <c r="E145" s="2"/>
      <c r="F145" s="49"/>
      <c r="G145" s="143"/>
      <c r="H145" s="143"/>
      <c r="I145" s="80"/>
      <c r="J145" s="80"/>
      <c r="K145" s="80"/>
      <c r="L145" s="80"/>
      <c r="M145" s="267"/>
      <c r="N145" s="80"/>
      <c r="O145" s="80"/>
      <c r="P145" s="268"/>
      <c r="Q145" s="2"/>
      <c r="R145" s="305">
        <f t="shared" si="23"/>
        <v>0</v>
      </c>
      <c r="S145" s="235">
        <f t="shared" si="26"/>
        <v>0</v>
      </c>
    </row>
    <row r="146" spans="1:19" x14ac:dyDescent="0.25">
      <c r="A146" s="163">
        <v>54543</v>
      </c>
      <c r="B146" s="123" t="s">
        <v>141</v>
      </c>
      <c r="C146" s="2"/>
      <c r="D146" s="355">
        <v>76</v>
      </c>
      <c r="E146" s="2"/>
      <c r="F146" s="80"/>
      <c r="G146" s="80"/>
      <c r="H146" s="80"/>
      <c r="I146" s="80"/>
      <c r="J146" s="80"/>
      <c r="K146" s="80"/>
      <c r="L146" s="80"/>
      <c r="M146" s="267"/>
      <c r="N146" s="80"/>
      <c r="O146" s="80"/>
      <c r="P146" s="268"/>
      <c r="Q146" s="2"/>
      <c r="R146" s="305">
        <f t="shared" si="23"/>
        <v>0</v>
      </c>
      <c r="S146" s="235">
        <f t="shared" si="26"/>
        <v>0</v>
      </c>
    </row>
    <row r="147" spans="1:19" x14ac:dyDescent="0.25">
      <c r="A147" s="163">
        <v>52164</v>
      </c>
      <c r="B147" s="123" t="s">
        <v>245</v>
      </c>
      <c r="C147" s="2"/>
      <c r="D147" s="355">
        <v>70</v>
      </c>
      <c r="E147" s="2"/>
      <c r="F147" s="46"/>
      <c r="G147" s="47"/>
      <c r="H147" s="47"/>
      <c r="I147" s="80"/>
      <c r="J147" s="80"/>
      <c r="K147" s="80"/>
      <c r="L147" s="80"/>
      <c r="M147" s="267"/>
      <c r="N147" s="80"/>
      <c r="O147" s="80"/>
      <c r="P147" s="268"/>
      <c r="Q147" s="2"/>
      <c r="R147" s="305">
        <f t="shared" si="23"/>
        <v>0</v>
      </c>
      <c r="S147" s="235">
        <f t="shared" si="26"/>
        <v>0</v>
      </c>
    </row>
    <row r="148" spans="1:19" ht="6.95" customHeight="1" x14ac:dyDescent="0.25">
      <c r="A148" s="166"/>
      <c r="B148" s="173"/>
      <c r="C148" s="2"/>
      <c r="D148" s="356"/>
      <c r="E148" s="2"/>
      <c r="F148" s="84"/>
      <c r="G148" s="84"/>
      <c r="H148" s="84"/>
      <c r="I148" s="84"/>
      <c r="J148" s="84"/>
      <c r="K148" s="84"/>
      <c r="L148" s="84"/>
      <c r="M148" s="267"/>
      <c r="N148" s="84"/>
      <c r="O148" s="84"/>
      <c r="P148" s="268"/>
      <c r="Q148" s="2"/>
      <c r="R148" s="306"/>
      <c r="S148" s="236"/>
    </row>
    <row r="149" spans="1:19" s="12" customFormat="1" ht="18.75" x14ac:dyDescent="0.3">
      <c r="A149" s="86" t="s">
        <v>114</v>
      </c>
      <c r="B149" s="193"/>
      <c r="C149" s="11"/>
      <c r="D149" s="357" t="s">
        <v>12</v>
      </c>
      <c r="E149" s="10"/>
      <c r="F149" s="72">
        <v>128</v>
      </c>
      <c r="G149" s="72">
        <v>140</v>
      </c>
      <c r="H149" s="72">
        <v>152</v>
      </c>
      <c r="I149" s="72" t="s">
        <v>335</v>
      </c>
      <c r="J149" s="72" t="s">
        <v>80</v>
      </c>
      <c r="K149" s="72" t="s">
        <v>81</v>
      </c>
      <c r="L149" s="72" t="s">
        <v>82</v>
      </c>
      <c r="M149" s="325"/>
      <c r="N149" s="266" t="s">
        <v>45</v>
      </c>
      <c r="O149" s="266" t="s">
        <v>45</v>
      </c>
      <c r="P149" s="268"/>
      <c r="Q149" s="11"/>
      <c r="R149" s="307" t="s">
        <v>45</v>
      </c>
      <c r="S149" s="308" t="s">
        <v>1</v>
      </c>
    </row>
    <row r="150" spans="1:19" ht="6.95" customHeight="1" x14ac:dyDescent="0.25">
      <c r="A150" s="162"/>
      <c r="B150" s="199"/>
      <c r="C150" s="2"/>
      <c r="D150" s="356"/>
      <c r="E150" s="2"/>
      <c r="F150" s="84"/>
      <c r="G150" s="84"/>
      <c r="H150" s="84"/>
      <c r="I150" s="84"/>
      <c r="J150" s="84"/>
      <c r="K150" s="84"/>
      <c r="L150" s="84"/>
      <c r="M150" s="267"/>
      <c r="N150" s="84"/>
      <c r="O150" s="84"/>
      <c r="P150" s="268"/>
      <c r="Q150" s="2"/>
      <c r="R150" s="306"/>
      <c r="S150" s="236"/>
    </row>
    <row r="151" spans="1:19" x14ac:dyDescent="0.25">
      <c r="A151" s="163">
        <v>52158</v>
      </c>
      <c r="B151" s="123" t="s">
        <v>246</v>
      </c>
      <c r="C151" s="2"/>
      <c r="D151" s="355">
        <v>51</v>
      </c>
      <c r="E151" s="2"/>
      <c r="F151" s="43"/>
      <c r="G151" s="44"/>
      <c r="H151" s="45"/>
      <c r="I151" s="80"/>
      <c r="J151" s="80"/>
      <c r="K151" s="80"/>
      <c r="L151" s="80"/>
      <c r="M151" s="267"/>
      <c r="N151" s="80"/>
      <c r="O151" s="80"/>
      <c r="P151" s="268"/>
      <c r="Q151" s="2"/>
      <c r="R151" s="305">
        <f t="shared" ref="R151:R154" si="27">SUM(F151:L151)</f>
        <v>0</v>
      </c>
      <c r="S151" s="235">
        <f>(R151*D151)+(N151*$D$333)+(O151*$D$332)</f>
        <v>0</v>
      </c>
    </row>
    <row r="152" spans="1:19" x14ac:dyDescent="0.25">
      <c r="A152" s="163">
        <v>52159</v>
      </c>
      <c r="B152" s="123" t="s">
        <v>247</v>
      </c>
      <c r="C152" s="2"/>
      <c r="D152" s="355">
        <v>61</v>
      </c>
      <c r="E152" s="2"/>
      <c r="F152" s="49"/>
      <c r="G152" s="143"/>
      <c r="H152" s="50"/>
      <c r="I152" s="80"/>
      <c r="J152" s="80"/>
      <c r="K152" s="80"/>
      <c r="L152" s="80"/>
      <c r="M152" s="267"/>
      <c r="N152" s="80"/>
      <c r="O152" s="80"/>
      <c r="P152" s="268"/>
      <c r="Q152" s="2"/>
      <c r="R152" s="305">
        <f t="shared" si="27"/>
        <v>0</v>
      </c>
      <c r="S152" s="235">
        <f>(R152*D152)+(N152*$D$333)+(O152*$D$332)</f>
        <v>0</v>
      </c>
    </row>
    <row r="153" spans="1:19" x14ac:dyDescent="0.25">
      <c r="A153" s="163">
        <v>52160</v>
      </c>
      <c r="B153" s="123" t="s">
        <v>248</v>
      </c>
      <c r="C153" s="2"/>
      <c r="D153" s="355">
        <v>62</v>
      </c>
      <c r="E153" s="2"/>
      <c r="F153" s="49"/>
      <c r="G153" s="143"/>
      <c r="H153" s="50"/>
      <c r="I153" s="80"/>
      <c r="J153" s="80"/>
      <c r="K153" s="80"/>
      <c r="L153" s="80"/>
      <c r="M153" s="267"/>
      <c r="N153" s="80"/>
      <c r="O153" s="80"/>
      <c r="P153" s="268"/>
      <c r="Q153" s="2"/>
      <c r="R153" s="305">
        <f t="shared" si="27"/>
        <v>0</v>
      </c>
      <c r="S153" s="235">
        <f>(R153*D153)+(N153*$D$333)+(O153*$D$332)</f>
        <v>0</v>
      </c>
    </row>
    <row r="154" spans="1:19" x14ac:dyDescent="0.25">
      <c r="A154" s="163">
        <v>52154</v>
      </c>
      <c r="B154" s="123" t="s">
        <v>249</v>
      </c>
      <c r="C154" s="2"/>
      <c r="D154" s="355">
        <v>73</v>
      </c>
      <c r="E154" s="2"/>
      <c r="F154" s="46"/>
      <c r="G154" s="47"/>
      <c r="H154" s="48"/>
      <c r="I154" s="80"/>
      <c r="J154" s="80"/>
      <c r="K154" s="80"/>
      <c r="L154" s="80"/>
      <c r="M154" s="267"/>
      <c r="N154" s="80"/>
      <c r="O154" s="80"/>
      <c r="P154" s="268"/>
      <c r="Q154" s="2"/>
      <c r="R154" s="305">
        <f t="shared" si="27"/>
        <v>0</v>
      </c>
      <c r="S154" s="235">
        <f>(R154*D154)+(N154*$D$333)+(O154*$D$332)</f>
        <v>0</v>
      </c>
    </row>
    <row r="155" spans="1:19" ht="6.95" customHeight="1" x14ac:dyDescent="0.25">
      <c r="A155" s="162"/>
      <c r="B155" s="199"/>
      <c r="C155" s="2"/>
      <c r="D155" s="356"/>
      <c r="E155" s="2"/>
      <c r="F155" s="84"/>
      <c r="G155" s="84"/>
      <c r="H155" s="84"/>
      <c r="I155" s="84"/>
      <c r="J155" s="84"/>
      <c r="K155" s="84"/>
      <c r="L155" s="84"/>
      <c r="M155" s="267"/>
      <c r="N155" s="84"/>
      <c r="O155" s="84"/>
      <c r="P155" s="268"/>
      <c r="Q155" s="2"/>
      <c r="R155" s="306"/>
      <c r="S155" s="236"/>
    </row>
    <row r="156" spans="1:19" s="12" customFormat="1" ht="18.75" x14ac:dyDescent="0.3">
      <c r="A156" s="86" t="s">
        <v>115</v>
      </c>
      <c r="B156" s="193"/>
      <c r="C156" s="11"/>
      <c r="D156" s="357" t="s">
        <v>12</v>
      </c>
      <c r="E156" s="10"/>
      <c r="F156" s="72">
        <v>128</v>
      </c>
      <c r="G156" s="72">
        <v>140</v>
      </c>
      <c r="H156" s="72">
        <v>152</v>
      </c>
      <c r="I156" s="72" t="s">
        <v>335</v>
      </c>
      <c r="J156" s="72" t="s">
        <v>80</v>
      </c>
      <c r="K156" s="72" t="s">
        <v>81</v>
      </c>
      <c r="L156" s="72" t="s">
        <v>82</v>
      </c>
      <c r="M156" s="325"/>
      <c r="N156" s="266" t="s">
        <v>45</v>
      </c>
      <c r="O156" s="266" t="s">
        <v>45</v>
      </c>
      <c r="P156" s="268"/>
      <c r="Q156" s="11"/>
      <c r="R156" s="307" t="s">
        <v>45</v>
      </c>
      <c r="S156" s="308" t="s">
        <v>1</v>
      </c>
    </row>
    <row r="157" spans="1:19" ht="6.95" customHeight="1" x14ac:dyDescent="0.25">
      <c r="A157" s="162"/>
      <c r="B157" s="199"/>
      <c r="C157" s="2"/>
      <c r="D157" s="356"/>
      <c r="E157" s="2"/>
      <c r="F157" s="84"/>
      <c r="G157" s="84"/>
      <c r="H157" s="84"/>
      <c r="I157" s="84"/>
      <c r="J157" s="84"/>
      <c r="K157" s="84"/>
      <c r="L157" s="84"/>
      <c r="M157" s="267"/>
      <c r="N157" s="84"/>
      <c r="O157" s="84"/>
      <c r="P157" s="268"/>
      <c r="Q157" s="2"/>
      <c r="R157" s="306"/>
      <c r="S157" s="236"/>
    </row>
    <row r="158" spans="1:19" x14ac:dyDescent="0.25">
      <c r="A158" s="163">
        <v>53547</v>
      </c>
      <c r="B158" s="123" t="s">
        <v>532</v>
      </c>
      <c r="C158" s="2"/>
      <c r="D158" s="355">
        <v>65</v>
      </c>
      <c r="E158" s="2"/>
      <c r="F158" s="80"/>
      <c r="G158" s="80"/>
      <c r="H158" s="80"/>
      <c r="I158" s="80"/>
      <c r="J158" s="80"/>
      <c r="K158" s="80"/>
      <c r="L158" s="80"/>
      <c r="M158" s="267"/>
      <c r="N158" s="80"/>
      <c r="O158" s="289"/>
      <c r="P158" s="268"/>
      <c r="Q158" s="2"/>
      <c r="R158" s="305">
        <f t="shared" ref="R158:R166" si="28">SUM(F158:L158)</f>
        <v>0</v>
      </c>
      <c r="S158" s="235">
        <f>(R158*D158)+(N158*$D$333)</f>
        <v>0</v>
      </c>
    </row>
    <row r="159" spans="1:19" x14ac:dyDescent="0.25">
      <c r="A159" s="169" t="s">
        <v>250</v>
      </c>
      <c r="B159" s="123" t="s">
        <v>533</v>
      </c>
      <c r="C159" s="2"/>
      <c r="D159" s="355">
        <v>77</v>
      </c>
      <c r="E159" s="2"/>
      <c r="F159" s="80"/>
      <c r="G159" s="80"/>
      <c r="H159" s="80"/>
      <c r="I159" s="80"/>
      <c r="J159" s="80"/>
      <c r="K159" s="80"/>
      <c r="L159" s="80"/>
      <c r="M159" s="267"/>
      <c r="N159" s="80"/>
      <c r="O159" s="80"/>
      <c r="P159" s="268"/>
      <c r="Q159" s="2"/>
      <c r="R159" s="305">
        <f t="shared" si="28"/>
        <v>0</v>
      </c>
      <c r="S159" s="235">
        <f>(R159*D159)+(N159*$D$333)+(O159*$D$332)</f>
        <v>0</v>
      </c>
    </row>
    <row r="160" spans="1:19" x14ac:dyDescent="0.25">
      <c r="A160" s="163">
        <v>53543</v>
      </c>
      <c r="B160" s="123" t="s">
        <v>251</v>
      </c>
      <c r="C160" s="2"/>
      <c r="D160" s="355">
        <v>82</v>
      </c>
      <c r="E160" s="2"/>
      <c r="F160" s="80"/>
      <c r="G160" s="80"/>
      <c r="H160" s="80"/>
      <c r="I160" s="80"/>
      <c r="J160" s="80"/>
      <c r="K160" s="80"/>
      <c r="L160" s="80"/>
      <c r="M160" s="267"/>
      <c r="N160" s="80"/>
      <c r="O160" s="289"/>
      <c r="P160" s="268"/>
      <c r="Q160" s="2"/>
      <c r="R160" s="305">
        <f t="shared" si="28"/>
        <v>0</v>
      </c>
      <c r="S160" s="235">
        <f>(R160*D160)+(N160*$D$333)</f>
        <v>0</v>
      </c>
    </row>
    <row r="161" spans="1:19" x14ac:dyDescent="0.25">
      <c r="A161" s="169" t="s">
        <v>126</v>
      </c>
      <c r="B161" s="123" t="s">
        <v>252</v>
      </c>
      <c r="C161" s="2"/>
      <c r="D161" s="355">
        <v>95</v>
      </c>
      <c r="E161" s="2"/>
      <c r="F161" s="80"/>
      <c r="G161" s="80"/>
      <c r="H161" s="80"/>
      <c r="I161" s="80"/>
      <c r="J161" s="80"/>
      <c r="K161" s="80"/>
      <c r="L161" s="80"/>
      <c r="M161" s="267"/>
      <c r="N161" s="80"/>
      <c r="O161" s="80"/>
      <c r="P161" s="268"/>
      <c r="Q161" s="2"/>
      <c r="R161" s="305">
        <f t="shared" si="28"/>
        <v>0</v>
      </c>
      <c r="S161" s="235">
        <f>(R161*D161)+(N161*$D$333)+(O161*$D$332)</f>
        <v>0</v>
      </c>
    </row>
    <row r="162" spans="1:19" x14ac:dyDescent="0.25">
      <c r="A162" s="163">
        <v>53542</v>
      </c>
      <c r="B162" s="123" t="s">
        <v>480</v>
      </c>
      <c r="C162" s="2"/>
      <c r="D162" s="355">
        <v>82</v>
      </c>
      <c r="E162" s="2"/>
      <c r="F162" s="43"/>
      <c r="G162" s="44"/>
      <c r="H162" s="45"/>
      <c r="I162" s="80"/>
      <c r="J162" s="80"/>
      <c r="K162" s="80"/>
      <c r="L162" s="80"/>
      <c r="M162" s="267"/>
      <c r="N162" s="80"/>
      <c r="O162" s="289"/>
      <c r="P162" s="268"/>
      <c r="Q162" s="2"/>
      <c r="R162" s="305">
        <f>SUM(F162:L162)</f>
        <v>0</v>
      </c>
      <c r="S162" s="235">
        <f>(R162*D162)+(N162*$D$333)</f>
        <v>0</v>
      </c>
    </row>
    <row r="163" spans="1:19" x14ac:dyDescent="0.25">
      <c r="A163" s="169" t="s">
        <v>125</v>
      </c>
      <c r="B163" s="123" t="s">
        <v>481</v>
      </c>
      <c r="C163" s="2"/>
      <c r="D163" s="355">
        <v>95</v>
      </c>
      <c r="E163" s="2"/>
      <c r="F163" s="49"/>
      <c r="G163" s="143"/>
      <c r="H163" s="50"/>
      <c r="I163" s="80"/>
      <c r="J163" s="80"/>
      <c r="K163" s="80"/>
      <c r="L163" s="80"/>
      <c r="M163" s="267"/>
      <c r="N163" s="80"/>
      <c r="O163" s="80"/>
      <c r="P163" s="268"/>
      <c r="Q163" s="2"/>
      <c r="R163" s="305">
        <f>SUM(F163:L163)</f>
        <v>0</v>
      </c>
      <c r="S163" s="235">
        <f>(R163*D163)+(N163*$D$333)+(O163*$D$332)</f>
        <v>0</v>
      </c>
    </row>
    <row r="164" spans="1:19" x14ac:dyDescent="0.25">
      <c r="A164" s="163">
        <v>53541</v>
      </c>
      <c r="B164" s="123" t="s">
        <v>482</v>
      </c>
      <c r="C164" s="2"/>
      <c r="D164" s="355">
        <v>82</v>
      </c>
      <c r="E164" s="2"/>
      <c r="F164" s="49"/>
      <c r="G164" s="143"/>
      <c r="H164" s="50"/>
      <c r="I164" s="80"/>
      <c r="J164" s="80"/>
      <c r="K164" s="80"/>
      <c r="L164" s="80"/>
      <c r="M164" s="267"/>
      <c r="N164" s="80"/>
      <c r="O164" s="289"/>
      <c r="P164" s="268"/>
      <c r="Q164" s="2"/>
      <c r="R164" s="305">
        <f t="shared" si="28"/>
        <v>0</v>
      </c>
      <c r="S164" s="235">
        <f>(R164*D164)+(N164*$D$333)</f>
        <v>0</v>
      </c>
    </row>
    <row r="165" spans="1:19" x14ac:dyDescent="0.25">
      <c r="A165" s="169" t="s">
        <v>127</v>
      </c>
      <c r="B165" s="123" t="s">
        <v>483</v>
      </c>
      <c r="C165" s="2"/>
      <c r="D165" s="355">
        <v>95</v>
      </c>
      <c r="E165" s="2"/>
      <c r="F165" s="49"/>
      <c r="G165" s="143"/>
      <c r="H165" s="50"/>
      <c r="I165" s="80"/>
      <c r="J165" s="80"/>
      <c r="K165" s="80"/>
      <c r="L165" s="80"/>
      <c r="M165" s="267"/>
      <c r="N165" s="80"/>
      <c r="O165" s="80"/>
      <c r="P165" s="268"/>
      <c r="Q165" s="2"/>
      <c r="R165" s="305">
        <f t="shared" si="28"/>
        <v>0</v>
      </c>
      <c r="S165" s="235">
        <f>(R165*D165)+(N165*$D$333)+(O165*$D$332)</f>
        <v>0</v>
      </c>
    </row>
    <row r="166" spans="1:19" x14ac:dyDescent="0.25">
      <c r="A166" s="163">
        <v>54449</v>
      </c>
      <c r="B166" s="123" t="s">
        <v>534</v>
      </c>
      <c r="C166" s="2"/>
      <c r="D166" s="355">
        <v>62</v>
      </c>
      <c r="E166" s="2"/>
      <c r="F166" s="49"/>
      <c r="G166" s="143"/>
      <c r="H166" s="50"/>
      <c r="I166" s="80"/>
      <c r="J166" s="80"/>
      <c r="K166" s="80"/>
      <c r="L166" s="80"/>
      <c r="M166" s="267"/>
      <c r="N166" s="80"/>
      <c r="O166" s="80"/>
      <c r="P166" s="268"/>
      <c r="Q166" s="2"/>
      <c r="R166" s="305">
        <f t="shared" si="28"/>
        <v>0</v>
      </c>
      <c r="S166" s="235">
        <f>(R166*D166)+(N166*$D$333)+(O166*$D$332)</f>
        <v>0</v>
      </c>
    </row>
    <row r="167" spans="1:19" x14ac:dyDescent="0.25">
      <c r="A167" s="163">
        <v>54448</v>
      </c>
      <c r="B167" s="123" t="s">
        <v>535</v>
      </c>
      <c r="C167" s="2"/>
      <c r="D167" s="355">
        <v>62</v>
      </c>
      <c r="E167" s="2"/>
      <c r="F167" s="49"/>
      <c r="G167" s="143"/>
      <c r="H167" s="50"/>
      <c r="I167" s="80"/>
      <c r="J167" s="80"/>
      <c r="K167" s="80"/>
      <c r="L167" s="80"/>
      <c r="M167" s="267"/>
      <c r="N167" s="80"/>
      <c r="O167" s="80"/>
      <c r="P167" s="268"/>
      <c r="Q167" s="2"/>
      <c r="R167" s="305">
        <f t="shared" ref="R167" si="29">SUM(F167:L167)</f>
        <v>0</v>
      </c>
      <c r="S167" s="235">
        <f>(R167*D167)+(N167*$D$333)+(O167*$D$332)</f>
        <v>0</v>
      </c>
    </row>
    <row r="168" spans="1:19" x14ac:dyDescent="0.25">
      <c r="A168" s="163">
        <v>53545</v>
      </c>
      <c r="B168" s="123" t="s">
        <v>253</v>
      </c>
      <c r="C168" s="2"/>
      <c r="D168" s="355">
        <v>77</v>
      </c>
      <c r="E168" s="2"/>
      <c r="F168" s="49"/>
      <c r="G168" s="143"/>
      <c r="H168" s="50"/>
      <c r="I168" s="80"/>
      <c r="J168" s="80"/>
      <c r="K168" s="80"/>
      <c r="L168" s="80"/>
      <c r="M168" s="267"/>
      <c r="N168" s="80"/>
      <c r="O168" s="80"/>
      <c r="P168" s="268"/>
      <c r="Q168" s="2"/>
      <c r="R168" s="305">
        <f t="shared" ref="R168" si="30">SUM(F168:L168)</f>
        <v>0</v>
      </c>
      <c r="S168" s="235">
        <f>(R168*D168)+(N168*$D$333)+(O168*$D$332)</f>
        <v>0</v>
      </c>
    </row>
    <row r="169" spans="1:19" ht="6.95" customHeight="1" x14ac:dyDescent="0.25">
      <c r="A169" s="170"/>
      <c r="B169" s="203"/>
      <c r="C169" s="2"/>
      <c r="D169" s="356"/>
      <c r="E169" s="2"/>
      <c r="F169" s="84"/>
      <c r="G169" s="84"/>
      <c r="H169" s="84"/>
      <c r="I169" s="84"/>
      <c r="J169" s="84"/>
      <c r="K169" s="84"/>
      <c r="L169" s="84"/>
      <c r="M169" s="267"/>
      <c r="N169" s="84"/>
      <c r="O169" s="84"/>
      <c r="P169" s="268"/>
      <c r="Q169" s="2"/>
      <c r="R169" s="306"/>
      <c r="S169" s="236"/>
    </row>
    <row r="170" spans="1:19" s="12" customFormat="1" ht="18.75" x14ac:dyDescent="0.3">
      <c r="A170" s="92" t="s">
        <v>116</v>
      </c>
      <c r="B170" s="204"/>
      <c r="C170" s="11"/>
      <c r="D170" s="357" t="s">
        <v>12</v>
      </c>
      <c r="E170" s="10"/>
      <c r="F170" s="72">
        <v>128</v>
      </c>
      <c r="G170" s="72">
        <v>140</v>
      </c>
      <c r="H170" s="72">
        <v>152</v>
      </c>
      <c r="I170" s="72" t="s">
        <v>335</v>
      </c>
      <c r="J170" s="72" t="s">
        <v>80</v>
      </c>
      <c r="K170" s="72" t="s">
        <v>81</v>
      </c>
      <c r="L170" s="72" t="s">
        <v>82</v>
      </c>
      <c r="M170" s="325"/>
      <c r="N170" s="266" t="s">
        <v>45</v>
      </c>
      <c r="O170" s="266" t="s">
        <v>45</v>
      </c>
      <c r="P170" s="268"/>
      <c r="Q170" s="11"/>
      <c r="R170" s="307" t="s">
        <v>45</v>
      </c>
      <c r="S170" s="308" t="s">
        <v>1</v>
      </c>
    </row>
    <row r="171" spans="1:19" ht="6.95" customHeight="1" x14ac:dyDescent="0.25">
      <c r="A171" s="170"/>
      <c r="B171" s="203"/>
      <c r="C171" s="2"/>
      <c r="D171" s="356"/>
      <c r="E171" s="2"/>
      <c r="F171" s="84"/>
      <c r="G171" s="84"/>
      <c r="H171" s="84"/>
      <c r="I171" s="84"/>
      <c r="J171" s="84"/>
      <c r="K171" s="84"/>
      <c r="L171" s="84"/>
      <c r="M171" s="267"/>
      <c r="N171" s="84"/>
      <c r="O171" s="84"/>
      <c r="P171" s="268"/>
      <c r="Q171" s="2"/>
      <c r="R171" s="306"/>
      <c r="S171" s="236"/>
    </row>
    <row r="172" spans="1:19" x14ac:dyDescent="0.25">
      <c r="A172" s="38">
        <v>53548</v>
      </c>
      <c r="B172" s="130" t="s">
        <v>536</v>
      </c>
      <c r="C172" s="2"/>
      <c r="D172" s="355">
        <v>50</v>
      </c>
      <c r="E172" s="2"/>
      <c r="F172" s="80"/>
      <c r="G172" s="80"/>
      <c r="H172" s="80"/>
      <c r="I172" s="80"/>
      <c r="J172" s="80"/>
      <c r="K172" s="80"/>
      <c r="L172" s="80"/>
      <c r="M172" s="267"/>
      <c r="N172" s="80"/>
      <c r="O172" s="289"/>
      <c r="P172" s="268"/>
      <c r="Q172" s="2"/>
      <c r="R172" s="305">
        <f t="shared" ref="R172:R175" si="31">SUM(F172:L172)</f>
        <v>0</v>
      </c>
      <c r="S172" s="235">
        <f>(R172*D172)+(N172*$D$333)</f>
        <v>0</v>
      </c>
    </row>
    <row r="173" spans="1:19" x14ac:dyDescent="0.25">
      <c r="A173" s="39" t="s">
        <v>254</v>
      </c>
      <c r="B173" s="192" t="s">
        <v>537</v>
      </c>
      <c r="C173" s="2"/>
      <c r="D173" s="355">
        <v>63</v>
      </c>
      <c r="E173" s="2"/>
      <c r="F173" s="80"/>
      <c r="G173" s="80"/>
      <c r="H173" s="80"/>
      <c r="I173" s="80"/>
      <c r="J173" s="80"/>
      <c r="K173" s="80"/>
      <c r="L173" s="80"/>
      <c r="M173" s="267"/>
      <c r="N173" s="80"/>
      <c r="O173" s="80"/>
      <c r="P173" s="268"/>
      <c r="Q173" s="2"/>
      <c r="R173" s="305">
        <f t="shared" ref="R173:R174" si="32">SUM(F173:L173)</f>
        <v>0</v>
      </c>
      <c r="S173" s="235">
        <f>(R173*D173)+(N173*$D$333)</f>
        <v>0</v>
      </c>
    </row>
    <row r="174" spans="1:19" x14ac:dyDescent="0.25">
      <c r="A174" s="39">
        <v>54446</v>
      </c>
      <c r="B174" s="192" t="s">
        <v>507</v>
      </c>
      <c r="C174" s="2"/>
      <c r="D174" s="355">
        <v>63</v>
      </c>
      <c r="E174" s="2"/>
      <c r="F174" s="43"/>
      <c r="G174" s="44"/>
      <c r="H174" s="45"/>
      <c r="I174" s="80"/>
      <c r="J174" s="80"/>
      <c r="K174" s="80"/>
      <c r="L174" s="80"/>
      <c r="M174" s="267"/>
      <c r="N174" s="80"/>
      <c r="O174" s="80"/>
      <c r="P174" s="268"/>
      <c r="Q174" s="2"/>
      <c r="R174" s="305">
        <f t="shared" si="32"/>
        <v>0</v>
      </c>
      <c r="S174" s="235">
        <f>(R174*D174)+(N174*$D$333)</f>
        <v>0</v>
      </c>
    </row>
    <row r="175" spans="1:19" x14ac:dyDescent="0.25">
      <c r="A175" s="39">
        <v>54447</v>
      </c>
      <c r="B175" s="192" t="s">
        <v>508</v>
      </c>
      <c r="C175" s="2"/>
      <c r="D175" s="355">
        <v>63</v>
      </c>
      <c r="E175" s="2"/>
      <c r="F175" s="46"/>
      <c r="G175" s="47"/>
      <c r="H175" s="48"/>
      <c r="I175" s="80"/>
      <c r="J175" s="80"/>
      <c r="K175" s="80"/>
      <c r="L175" s="80"/>
      <c r="M175" s="267"/>
      <c r="N175" s="80"/>
      <c r="O175" s="80"/>
      <c r="P175" s="268"/>
      <c r="Q175" s="2"/>
      <c r="R175" s="305">
        <f t="shared" si="31"/>
        <v>0</v>
      </c>
      <c r="S175" s="235">
        <f>(R175*D175)+(N175*$D$333)+(O175*$D$332)</f>
        <v>0</v>
      </c>
    </row>
    <row r="176" spans="1:19" ht="6.95" customHeight="1" x14ac:dyDescent="0.25">
      <c r="A176" s="162"/>
      <c r="B176" s="199"/>
      <c r="C176" s="2"/>
      <c r="D176" s="356"/>
      <c r="E176" s="2"/>
      <c r="F176" s="84"/>
      <c r="G176" s="84"/>
      <c r="H176" s="84"/>
      <c r="I176" s="84"/>
      <c r="J176" s="84"/>
      <c r="K176" s="84"/>
      <c r="L176" s="84"/>
      <c r="M176" s="267"/>
      <c r="N176" s="84"/>
      <c r="O176" s="84"/>
      <c r="P176" s="84"/>
      <c r="Q176" s="2"/>
      <c r="R176" s="306"/>
      <c r="S176" s="236"/>
    </row>
    <row r="177" spans="1:19" s="12" customFormat="1" ht="18.75" x14ac:dyDescent="0.3">
      <c r="A177" s="168" t="s">
        <v>117</v>
      </c>
      <c r="B177" s="201"/>
      <c r="C177" s="11"/>
      <c r="D177" s="358" t="s">
        <v>12</v>
      </c>
      <c r="E177" s="87"/>
      <c r="F177" s="59"/>
      <c r="G177" s="60"/>
      <c r="H177" s="60"/>
      <c r="I177" s="60" t="s">
        <v>487</v>
      </c>
      <c r="J177" s="60"/>
      <c r="K177" s="60"/>
      <c r="L177" s="61"/>
      <c r="M177" s="325"/>
      <c r="N177" s="287" t="s">
        <v>188</v>
      </c>
      <c r="O177" s="352" t="s">
        <v>647</v>
      </c>
      <c r="P177" s="287" t="s">
        <v>88</v>
      </c>
      <c r="Q177" s="11"/>
      <c r="R177" s="302" t="s">
        <v>45</v>
      </c>
      <c r="S177" s="225" t="s">
        <v>1</v>
      </c>
    </row>
    <row r="178" spans="1:19" s="12" customFormat="1" ht="18.75" x14ac:dyDescent="0.3">
      <c r="A178" s="86" t="s">
        <v>118</v>
      </c>
      <c r="B178" s="193"/>
      <c r="C178" s="11"/>
      <c r="D178" s="359" t="s">
        <v>13</v>
      </c>
      <c r="E178" s="87"/>
      <c r="F178" s="72">
        <v>128</v>
      </c>
      <c r="G178" s="72">
        <v>140</v>
      </c>
      <c r="H178" s="72">
        <v>152</v>
      </c>
      <c r="I178" s="72" t="s">
        <v>335</v>
      </c>
      <c r="J178" s="72" t="s">
        <v>80</v>
      </c>
      <c r="K178" s="72" t="s">
        <v>81</v>
      </c>
      <c r="L178" s="72" t="s">
        <v>82</v>
      </c>
      <c r="M178" s="325"/>
      <c r="N178" s="266" t="s">
        <v>45</v>
      </c>
      <c r="O178" s="266" t="s">
        <v>45</v>
      </c>
      <c r="P178" s="266" t="s">
        <v>45</v>
      </c>
      <c r="Q178" s="11"/>
      <c r="R178" s="303"/>
      <c r="S178" s="304"/>
    </row>
    <row r="179" spans="1:19" ht="6.95" customHeight="1" x14ac:dyDescent="0.25">
      <c r="A179" s="162"/>
      <c r="B179" s="199"/>
      <c r="C179" s="2"/>
      <c r="D179" s="360"/>
      <c r="E179" s="2"/>
      <c r="M179" s="267"/>
      <c r="Q179" s="2"/>
      <c r="R179" s="290"/>
      <c r="S179" s="232"/>
    </row>
    <row r="180" spans="1:19" x14ac:dyDescent="0.25">
      <c r="A180" s="163">
        <v>56545</v>
      </c>
      <c r="B180" s="123" t="s">
        <v>255</v>
      </c>
      <c r="C180" s="2"/>
      <c r="D180" s="355">
        <v>80</v>
      </c>
      <c r="E180" s="2"/>
      <c r="F180" s="80"/>
      <c r="G180" s="80"/>
      <c r="H180" s="80"/>
      <c r="I180" s="80"/>
      <c r="J180" s="80"/>
      <c r="K180" s="80"/>
      <c r="L180" s="80"/>
      <c r="M180" s="267"/>
      <c r="N180" s="80"/>
      <c r="O180" s="80"/>
      <c r="P180" s="80"/>
      <c r="Q180" s="2"/>
      <c r="R180" s="305">
        <f t="shared" ref="R180:R183" si="33">SUM(F180:L180)</f>
        <v>0</v>
      </c>
      <c r="S180" s="235">
        <f>(R180*D180)+(N180*$D$333)+(O180*$D$332)+(P180*$D$331)</f>
        <v>0</v>
      </c>
    </row>
    <row r="181" spans="1:19" x14ac:dyDescent="0.25">
      <c r="A181" s="169" t="s">
        <v>256</v>
      </c>
      <c r="B181" s="123" t="s">
        <v>257</v>
      </c>
      <c r="C181" s="2"/>
      <c r="D181" s="355">
        <v>87</v>
      </c>
      <c r="E181" s="2"/>
      <c r="F181" s="80"/>
      <c r="G181" s="80"/>
      <c r="H181" s="80"/>
      <c r="I181" s="80"/>
      <c r="J181" s="80"/>
      <c r="K181" s="80"/>
      <c r="L181" s="80"/>
      <c r="M181" s="267"/>
      <c r="N181" s="80"/>
      <c r="O181" s="80"/>
      <c r="P181" s="80"/>
      <c r="Q181" s="2"/>
      <c r="R181" s="305">
        <f t="shared" si="33"/>
        <v>0</v>
      </c>
      <c r="S181" s="235">
        <f>(R181*D181)+(N181*$D$333)+(O181*$D$332)+(P181*$D$331)</f>
        <v>0</v>
      </c>
    </row>
    <row r="182" spans="1:19" x14ac:dyDescent="0.25">
      <c r="A182" s="163">
        <v>56570</v>
      </c>
      <c r="B182" s="123" t="s">
        <v>595</v>
      </c>
      <c r="C182" s="2"/>
      <c r="D182" s="355">
        <v>90</v>
      </c>
      <c r="E182" s="2"/>
      <c r="F182" s="80"/>
      <c r="G182" s="80"/>
      <c r="H182" s="80"/>
      <c r="I182" s="80"/>
      <c r="J182" s="80"/>
      <c r="K182" s="80"/>
      <c r="L182" s="80"/>
      <c r="M182" s="267"/>
      <c r="N182" s="80"/>
      <c r="O182" s="80"/>
      <c r="P182" s="80"/>
      <c r="Q182" s="2"/>
      <c r="R182" s="305">
        <f t="shared" si="33"/>
        <v>0</v>
      </c>
      <c r="S182" s="235">
        <f>(R182*D182)+(N182*$D$333)+(O182*$D$332)+(P182*$D$331)</f>
        <v>0</v>
      </c>
    </row>
    <row r="183" spans="1:19" x14ac:dyDescent="0.25">
      <c r="A183" s="169" t="s">
        <v>596</v>
      </c>
      <c r="B183" s="123" t="s">
        <v>597</v>
      </c>
      <c r="C183" s="2"/>
      <c r="D183" s="355">
        <v>97</v>
      </c>
      <c r="E183" s="2"/>
      <c r="F183" s="80"/>
      <c r="G183" s="80"/>
      <c r="H183" s="80"/>
      <c r="I183" s="80"/>
      <c r="J183" s="80"/>
      <c r="K183" s="80"/>
      <c r="L183" s="80"/>
      <c r="M183" s="267"/>
      <c r="N183" s="80"/>
      <c r="O183" s="80"/>
      <c r="P183" s="80"/>
      <c r="Q183" s="2"/>
      <c r="R183" s="305">
        <f t="shared" si="33"/>
        <v>0</v>
      </c>
      <c r="S183" s="235">
        <f>(R183*D183)+(N183*$D$333)+(O183*$D$332)+(P183*$D$331)</f>
        <v>0</v>
      </c>
    </row>
    <row r="184" spans="1:19" ht="6.95" customHeight="1" x14ac:dyDescent="0.25">
      <c r="A184" s="162"/>
      <c r="B184" s="199"/>
      <c r="C184" s="2"/>
      <c r="D184" s="356"/>
      <c r="E184" s="2"/>
      <c r="F184" s="84"/>
      <c r="G184" s="84"/>
      <c r="H184" s="84"/>
      <c r="I184" s="84"/>
      <c r="J184" s="84"/>
      <c r="K184" s="84"/>
      <c r="L184" s="84"/>
      <c r="M184" s="267"/>
      <c r="N184" s="84"/>
      <c r="O184" s="84"/>
      <c r="P184" s="84"/>
      <c r="Q184" s="2"/>
      <c r="R184" s="306"/>
      <c r="S184" s="236"/>
    </row>
    <row r="185" spans="1:19" s="12" customFormat="1" ht="18.75" x14ac:dyDescent="0.3">
      <c r="A185" s="86" t="s">
        <v>119</v>
      </c>
      <c r="B185" s="193"/>
      <c r="C185" s="13"/>
      <c r="D185" s="357" t="s">
        <v>12</v>
      </c>
      <c r="E185" s="10"/>
      <c r="F185" s="72">
        <v>128</v>
      </c>
      <c r="G185" s="72">
        <v>140</v>
      </c>
      <c r="H185" s="72">
        <v>152</v>
      </c>
      <c r="I185" s="72" t="s">
        <v>335</v>
      </c>
      <c r="J185" s="72" t="s">
        <v>80</v>
      </c>
      <c r="K185" s="72" t="s">
        <v>81</v>
      </c>
      <c r="L185" s="72" t="s">
        <v>82</v>
      </c>
      <c r="M185" s="326"/>
      <c r="N185" s="266" t="s">
        <v>45</v>
      </c>
      <c r="O185" s="266" t="s">
        <v>45</v>
      </c>
      <c r="P185" s="266" t="s">
        <v>45</v>
      </c>
      <c r="Q185" s="13"/>
      <c r="R185" s="307" t="s">
        <v>45</v>
      </c>
      <c r="S185" s="308" t="s">
        <v>1</v>
      </c>
    </row>
    <row r="186" spans="1:19" ht="6.95" customHeight="1" x14ac:dyDescent="0.25">
      <c r="A186" s="162"/>
      <c r="B186" s="199"/>
      <c r="C186" s="2"/>
      <c r="D186" s="356"/>
      <c r="E186" s="2"/>
      <c r="F186" s="84"/>
      <c r="G186" s="84"/>
      <c r="H186" s="84"/>
      <c r="I186" s="84"/>
      <c r="J186" s="84"/>
      <c r="K186" s="84"/>
      <c r="L186" s="84"/>
      <c r="M186" s="267"/>
      <c r="N186" s="84"/>
      <c r="O186" s="84"/>
      <c r="P186" s="84"/>
      <c r="Q186" s="2"/>
      <c r="R186" s="306"/>
      <c r="S186" s="236"/>
    </row>
    <row r="187" spans="1:19" x14ac:dyDescent="0.25">
      <c r="A187" s="163">
        <v>56645</v>
      </c>
      <c r="B187" s="123" t="s">
        <v>258</v>
      </c>
      <c r="C187" s="2"/>
      <c r="D187" s="355">
        <v>86</v>
      </c>
      <c r="E187" s="2"/>
      <c r="F187" s="80"/>
      <c r="G187" s="80"/>
      <c r="H187" s="80"/>
      <c r="I187" s="80"/>
      <c r="J187" s="80"/>
      <c r="K187" s="80"/>
      <c r="L187" s="80"/>
      <c r="M187" s="267"/>
      <c r="N187" s="80"/>
      <c r="O187" s="80"/>
      <c r="P187" s="80"/>
      <c r="Q187" s="2"/>
      <c r="R187" s="305">
        <f t="shared" ref="R187:R190" si="34">SUM(F187:L187)</f>
        <v>0</v>
      </c>
      <c r="S187" s="235">
        <f>(R187*D187)+(N187*$D$333)+(O187*$D$332)+(P187*$D$331)</f>
        <v>0</v>
      </c>
    </row>
    <row r="188" spans="1:19" x14ac:dyDescent="0.25">
      <c r="A188" s="169" t="s">
        <v>259</v>
      </c>
      <c r="B188" s="123" t="s">
        <v>260</v>
      </c>
      <c r="C188" s="2"/>
      <c r="D188" s="355">
        <v>94</v>
      </c>
      <c r="E188" s="2"/>
      <c r="F188" s="80"/>
      <c r="G188" s="80"/>
      <c r="H188" s="80"/>
      <c r="I188" s="80"/>
      <c r="J188" s="80"/>
      <c r="K188" s="80"/>
      <c r="L188" s="80"/>
      <c r="M188" s="267"/>
      <c r="N188" s="80"/>
      <c r="O188" s="80"/>
      <c r="P188" s="80"/>
      <c r="Q188" s="2"/>
      <c r="R188" s="305">
        <f t="shared" si="34"/>
        <v>0</v>
      </c>
      <c r="S188" s="235">
        <f>(R188*D188)+(N188*$D$333)+(O188*$D$332)+(P188*$D$331)</f>
        <v>0</v>
      </c>
    </row>
    <row r="189" spans="1:19" x14ac:dyDescent="0.25">
      <c r="A189" s="163">
        <v>56670</v>
      </c>
      <c r="B189" s="123" t="s">
        <v>598</v>
      </c>
      <c r="C189" s="2"/>
      <c r="D189" s="355">
        <v>97</v>
      </c>
      <c r="E189" s="2"/>
      <c r="F189" s="80"/>
      <c r="G189" s="80"/>
      <c r="H189" s="80"/>
      <c r="I189" s="80"/>
      <c r="J189" s="80"/>
      <c r="K189" s="80"/>
      <c r="L189" s="80"/>
      <c r="M189" s="267"/>
      <c r="N189" s="80"/>
      <c r="O189" s="80"/>
      <c r="P189" s="80"/>
      <c r="Q189" s="2"/>
      <c r="R189" s="305">
        <f t="shared" si="34"/>
        <v>0</v>
      </c>
      <c r="S189" s="235">
        <f>(R189*D189)+(N189*$D$333)+(O189*$D$332)+(P189*$D$331)</f>
        <v>0</v>
      </c>
    </row>
    <row r="190" spans="1:19" x14ac:dyDescent="0.25">
      <c r="A190" s="169" t="s">
        <v>599</v>
      </c>
      <c r="B190" s="123" t="s">
        <v>600</v>
      </c>
      <c r="C190" s="2"/>
      <c r="D190" s="355">
        <v>105</v>
      </c>
      <c r="E190" s="2"/>
      <c r="F190" s="80"/>
      <c r="G190" s="80"/>
      <c r="H190" s="80"/>
      <c r="I190" s="80"/>
      <c r="J190" s="80"/>
      <c r="K190" s="80"/>
      <c r="L190" s="80"/>
      <c r="M190" s="267"/>
      <c r="N190" s="80"/>
      <c r="O190" s="80"/>
      <c r="P190" s="80"/>
      <c r="Q190" s="2"/>
      <c r="R190" s="305">
        <f t="shared" si="34"/>
        <v>0</v>
      </c>
      <c r="S190" s="235">
        <f>(R190*D190)+(N190*$D$333)+(O190*$D$332)+(P190*$D$331)</f>
        <v>0</v>
      </c>
    </row>
    <row r="191" spans="1:19" ht="6.95" customHeight="1" x14ac:dyDescent="0.25">
      <c r="A191" s="166"/>
      <c r="B191" s="173"/>
      <c r="C191" s="2"/>
      <c r="D191" s="356"/>
      <c r="E191" s="2"/>
      <c r="F191" s="84"/>
      <c r="G191" s="84"/>
      <c r="H191" s="84"/>
      <c r="I191" s="84"/>
      <c r="J191" s="84"/>
      <c r="K191" s="84"/>
      <c r="L191" s="84"/>
      <c r="M191" s="267"/>
      <c r="N191" s="84"/>
      <c r="O191" s="84"/>
      <c r="P191" s="84"/>
      <c r="Q191" s="2"/>
      <c r="R191" s="306"/>
      <c r="S191" s="236"/>
    </row>
    <row r="192" spans="1:19" s="12" customFormat="1" ht="18.75" x14ac:dyDescent="0.3">
      <c r="A192" s="168" t="s">
        <v>120</v>
      </c>
      <c r="B192" s="201"/>
      <c r="C192" s="11"/>
      <c r="D192" s="358" t="s">
        <v>12</v>
      </c>
      <c r="E192" s="87"/>
      <c r="F192" s="59"/>
      <c r="G192" s="60"/>
      <c r="H192" s="60"/>
      <c r="I192" s="60" t="s">
        <v>487</v>
      </c>
      <c r="J192" s="60"/>
      <c r="K192" s="60"/>
      <c r="L192" s="61"/>
      <c r="M192" s="325"/>
      <c r="N192" s="287" t="s">
        <v>188</v>
      </c>
      <c r="O192" s="352" t="s">
        <v>647</v>
      </c>
      <c r="P192" s="287" t="s">
        <v>88</v>
      </c>
      <c r="Q192" s="11"/>
      <c r="R192" s="302" t="s">
        <v>45</v>
      </c>
      <c r="S192" s="225" t="s">
        <v>1</v>
      </c>
    </row>
    <row r="193" spans="1:19" s="12" customFormat="1" ht="18.75" x14ac:dyDescent="0.3">
      <c r="A193" s="86" t="s">
        <v>601</v>
      </c>
      <c r="B193" s="125"/>
      <c r="C193" s="11"/>
      <c r="D193" s="359" t="s">
        <v>13</v>
      </c>
      <c r="E193" s="87"/>
      <c r="F193" s="72">
        <v>128</v>
      </c>
      <c r="G193" s="72">
        <v>140</v>
      </c>
      <c r="H193" s="72">
        <v>152</v>
      </c>
      <c r="I193" s="72" t="s">
        <v>335</v>
      </c>
      <c r="J193" s="72" t="s">
        <v>80</v>
      </c>
      <c r="K193" s="72" t="s">
        <v>81</v>
      </c>
      <c r="L193" s="72" t="s">
        <v>82</v>
      </c>
      <c r="M193" s="325"/>
      <c r="N193" s="266" t="s">
        <v>45</v>
      </c>
      <c r="O193" s="266" t="s">
        <v>45</v>
      </c>
      <c r="P193" s="266" t="s">
        <v>45</v>
      </c>
      <c r="Q193" s="11"/>
      <c r="R193" s="303"/>
      <c r="S193" s="304"/>
    </row>
    <row r="194" spans="1:19" ht="6.95" customHeight="1" x14ac:dyDescent="0.25">
      <c r="A194" s="162"/>
      <c r="B194" s="199"/>
      <c r="C194" s="2"/>
      <c r="D194" s="356"/>
      <c r="E194" s="2"/>
      <c r="F194" s="84"/>
      <c r="G194" s="84"/>
      <c r="H194" s="84"/>
      <c r="I194" s="84"/>
      <c r="J194" s="84"/>
      <c r="K194" s="84"/>
      <c r="L194" s="84"/>
      <c r="M194" s="267"/>
      <c r="N194" s="84"/>
      <c r="O194" s="84"/>
      <c r="P194" s="84"/>
      <c r="Q194" s="2"/>
      <c r="R194" s="306"/>
      <c r="S194" s="236"/>
    </row>
    <row r="195" spans="1:19" x14ac:dyDescent="0.25">
      <c r="A195" s="163">
        <v>56555</v>
      </c>
      <c r="B195" s="123" t="s">
        <v>262</v>
      </c>
      <c r="C195" s="2"/>
      <c r="D195" s="355">
        <v>86</v>
      </c>
      <c r="E195" s="2"/>
      <c r="F195" s="80"/>
      <c r="G195" s="80"/>
      <c r="H195" s="80"/>
      <c r="I195" s="80"/>
      <c r="J195" s="80"/>
      <c r="K195" s="80"/>
      <c r="L195" s="80"/>
      <c r="M195" s="267"/>
      <c r="N195" s="80"/>
      <c r="O195" s="80"/>
      <c r="P195" s="80"/>
      <c r="Q195" s="2"/>
      <c r="R195" s="305">
        <f t="shared" ref="R195" si="35">SUM(F195:L195)</f>
        <v>0</v>
      </c>
      <c r="S195" s="235">
        <f t="shared" ref="S195:S202" si="36">(R195*D195)+(N195*$D$333)+(O195*$D$332)+(P195*$D$331)</f>
        <v>0</v>
      </c>
    </row>
    <row r="196" spans="1:19" x14ac:dyDescent="0.25">
      <c r="A196" s="163" t="s">
        <v>602</v>
      </c>
      <c r="B196" s="123" t="s">
        <v>603</v>
      </c>
      <c r="C196" s="2"/>
      <c r="D196" s="355">
        <v>89</v>
      </c>
      <c r="E196" s="2"/>
      <c r="F196" s="80"/>
      <c r="G196" s="80"/>
      <c r="H196" s="80"/>
      <c r="I196" s="80"/>
      <c r="J196" s="80"/>
      <c r="K196" s="80"/>
      <c r="L196" s="80"/>
      <c r="M196" s="267"/>
      <c r="N196" s="80"/>
      <c r="O196" s="80"/>
      <c r="P196" s="80"/>
      <c r="Q196" s="2"/>
      <c r="R196" s="305">
        <f t="shared" ref="R196:R202" si="37">SUM(F196:L196)</f>
        <v>0</v>
      </c>
      <c r="S196" s="235">
        <f t="shared" si="36"/>
        <v>0</v>
      </c>
    </row>
    <row r="197" spans="1:19" x14ac:dyDescent="0.25">
      <c r="A197" s="163" t="s">
        <v>604</v>
      </c>
      <c r="B197" s="123" t="s">
        <v>605</v>
      </c>
      <c r="C197" s="2"/>
      <c r="D197" s="355">
        <v>86</v>
      </c>
      <c r="E197" s="2"/>
      <c r="F197" s="80"/>
      <c r="G197" s="80"/>
      <c r="H197" s="80"/>
      <c r="I197" s="80"/>
      <c r="J197" s="80"/>
      <c r="K197" s="80"/>
      <c r="L197" s="80"/>
      <c r="M197" s="267"/>
      <c r="N197" s="80"/>
      <c r="O197" s="80"/>
      <c r="P197" s="80"/>
      <c r="Q197" s="2"/>
      <c r="R197" s="305">
        <f t="shared" si="37"/>
        <v>0</v>
      </c>
      <c r="S197" s="235">
        <f t="shared" si="36"/>
        <v>0</v>
      </c>
    </row>
    <row r="198" spans="1:19" x14ac:dyDescent="0.25">
      <c r="A198" s="163" t="s">
        <v>606</v>
      </c>
      <c r="B198" s="123" t="s">
        <v>607</v>
      </c>
      <c r="C198" s="2"/>
      <c r="D198" s="355">
        <v>89</v>
      </c>
      <c r="E198" s="2"/>
      <c r="F198" s="80"/>
      <c r="G198" s="80"/>
      <c r="H198" s="80"/>
      <c r="I198" s="80"/>
      <c r="J198" s="80"/>
      <c r="K198" s="80"/>
      <c r="L198" s="80"/>
      <c r="M198" s="267"/>
      <c r="N198" s="80"/>
      <c r="O198" s="80"/>
      <c r="P198" s="80"/>
      <c r="Q198" s="2"/>
      <c r="R198" s="305">
        <f t="shared" si="37"/>
        <v>0</v>
      </c>
      <c r="S198" s="235">
        <f t="shared" si="36"/>
        <v>0</v>
      </c>
    </row>
    <row r="199" spans="1:19" x14ac:dyDescent="0.25">
      <c r="A199" s="163">
        <v>56571</v>
      </c>
      <c r="B199" s="123" t="s">
        <v>608</v>
      </c>
      <c r="C199" s="2"/>
      <c r="D199" s="355">
        <v>97</v>
      </c>
      <c r="E199" s="2"/>
      <c r="F199" s="80"/>
      <c r="G199" s="80"/>
      <c r="H199" s="80"/>
      <c r="I199" s="80"/>
      <c r="J199" s="80"/>
      <c r="K199" s="80"/>
      <c r="L199" s="80"/>
      <c r="M199" s="267"/>
      <c r="N199" s="80"/>
      <c r="O199" s="80"/>
      <c r="P199" s="80"/>
      <c r="Q199" s="2"/>
      <c r="R199" s="305">
        <f t="shared" si="37"/>
        <v>0</v>
      </c>
      <c r="S199" s="235">
        <f t="shared" si="36"/>
        <v>0</v>
      </c>
    </row>
    <row r="200" spans="1:19" x14ac:dyDescent="0.25">
      <c r="A200" s="163" t="s">
        <v>609</v>
      </c>
      <c r="B200" s="123" t="s">
        <v>610</v>
      </c>
      <c r="C200" s="2"/>
      <c r="D200" s="355">
        <v>100</v>
      </c>
      <c r="E200" s="2"/>
      <c r="F200" s="80"/>
      <c r="G200" s="80"/>
      <c r="H200" s="80"/>
      <c r="I200" s="80"/>
      <c r="J200" s="80"/>
      <c r="K200" s="80"/>
      <c r="L200" s="80"/>
      <c r="M200" s="267"/>
      <c r="N200" s="80"/>
      <c r="O200" s="80"/>
      <c r="P200" s="80"/>
      <c r="Q200" s="2"/>
      <c r="R200" s="305">
        <f t="shared" si="37"/>
        <v>0</v>
      </c>
      <c r="S200" s="235">
        <f t="shared" si="36"/>
        <v>0</v>
      </c>
    </row>
    <row r="201" spans="1:19" x14ac:dyDescent="0.25">
      <c r="A201" s="163" t="s">
        <v>611</v>
      </c>
      <c r="B201" s="123" t="s">
        <v>612</v>
      </c>
      <c r="C201" s="2"/>
      <c r="D201" s="355">
        <v>97</v>
      </c>
      <c r="E201" s="2"/>
      <c r="F201" s="80"/>
      <c r="G201" s="80"/>
      <c r="H201" s="80"/>
      <c r="I201" s="80"/>
      <c r="J201" s="80"/>
      <c r="K201" s="80"/>
      <c r="L201" s="80"/>
      <c r="M201" s="267"/>
      <c r="N201" s="80"/>
      <c r="O201" s="80"/>
      <c r="P201" s="80"/>
      <c r="Q201" s="2"/>
      <c r="R201" s="305">
        <f t="shared" si="37"/>
        <v>0</v>
      </c>
      <c r="S201" s="235">
        <f t="shared" si="36"/>
        <v>0</v>
      </c>
    </row>
    <row r="202" spans="1:19" x14ac:dyDescent="0.25">
      <c r="A202" s="163" t="s">
        <v>613</v>
      </c>
      <c r="B202" s="123" t="s">
        <v>614</v>
      </c>
      <c r="C202" s="2"/>
      <c r="D202" s="355">
        <v>100</v>
      </c>
      <c r="E202" s="2"/>
      <c r="F202" s="80"/>
      <c r="G202" s="80"/>
      <c r="H202" s="80"/>
      <c r="I202" s="80"/>
      <c r="J202" s="80"/>
      <c r="K202" s="80"/>
      <c r="L202" s="80"/>
      <c r="M202" s="267"/>
      <c r="N202" s="80"/>
      <c r="O202" s="80"/>
      <c r="P202" s="80"/>
      <c r="Q202" s="2"/>
      <c r="R202" s="305">
        <f t="shared" si="37"/>
        <v>0</v>
      </c>
      <c r="S202" s="235">
        <f t="shared" si="36"/>
        <v>0</v>
      </c>
    </row>
    <row r="203" spans="1:19" ht="6.95" customHeight="1" x14ac:dyDescent="0.25">
      <c r="A203" s="162"/>
      <c r="B203" s="199"/>
      <c r="C203" s="2"/>
      <c r="D203" s="356"/>
      <c r="E203" s="2"/>
      <c r="F203" s="84"/>
      <c r="G203" s="84"/>
      <c r="H203" s="84"/>
      <c r="I203" s="84"/>
      <c r="J203" s="84"/>
      <c r="K203" s="84"/>
      <c r="L203" s="84"/>
      <c r="M203" s="267"/>
      <c r="N203" s="84"/>
      <c r="O203" s="84"/>
      <c r="P203" s="84"/>
      <c r="Q203" s="2"/>
      <c r="R203" s="306"/>
      <c r="S203" s="236"/>
    </row>
    <row r="204" spans="1:19" ht="18.75" x14ac:dyDescent="0.3">
      <c r="A204" s="86" t="s">
        <v>558</v>
      </c>
      <c r="B204" s="349"/>
      <c r="D204" s="357" t="s">
        <v>12</v>
      </c>
      <c r="E204" s="2"/>
      <c r="F204" s="72">
        <v>128</v>
      </c>
      <c r="G204" s="72">
        <v>140</v>
      </c>
      <c r="H204" s="72">
        <v>152</v>
      </c>
      <c r="I204" s="72" t="s">
        <v>335</v>
      </c>
      <c r="J204" s="72" t="s">
        <v>80</v>
      </c>
      <c r="K204" s="72" t="s">
        <v>81</v>
      </c>
      <c r="L204" s="72" t="s">
        <v>82</v>
      </c>
      <c r="M204" s="325"/>
      <c r="N204" s="266" t="s">
        <v>45</v>
      </c>
      <c r="O204" s="266" t="s">
        <v>45</v>
      </c>
      <c r="P204" s="266" t="s">
        <v>45</v>
      </c>
      <c r="Q204" s="2"/>
      <c r="R204" s="307" t="s">
        <v>45</v>
      </c>
      <c r="S204" s="308" t="s">
        <v>1</v>
      </c>
    </row>
    <row r="205" spans="1:19" ht="6.95" customHeight="1" x14ac:dyDescent="0.25">
      <c r="A205" s="162"/>
      <c r="B205" s="199"/>
      <c r="D205" s="361"/>
      <c r="E205" s="2"/>
      <c r="F205" s="84"/>
      <c r="G205" s="84"/>
      <c r="H205" s="84"/>
      <c r="I205" s="84"/>
      <c r="J205" s="84"/>
      <c r="K205" s="84"/>
      <c r="L205" s="84"/>
      <c r="M205" s="267"/>
      <c r="N205" s="84"/>
      <c r="O205" s="84"/>
      <c r="P205" s="84"/>
      <c r="Q205" s="2"/>
      <c r="R205" s="306"/>
      <c r="S205" s="236"/>
    </row>
    <row r="206" spans="1:19" x14ac:dyDescent="0.25">
      <c r="A206" s="38">
        <v>56655</v>
      </c>
      <c r="B206" s="350" t="s">
        <v>263</v>
      </c>
      <c r="D206" s="355">
        <v>90</v>
      </c>
      <c r="E206" s="2"/>
      <c r="F206" s="80"/>
      <c r="G206" s="80"/>
      <c r="H206" s="80"/>
      <c r="I206" s="80"/>
      <c r="J206" s="80"/>
      <c r="K206" s="80"/>
      <c r="L206" s="80"/>
      <c r="M206" s="267"/>
      <c r="N206" s="80"/>
      <c r="O206" s="80"/>
      <c r="P206" s="80"/>
      <c r="Q206" s="2"/>
      <c r="R206" s="305">
        <f t="shared" ref="R206:R213" si="38">SUM(F206:L206)</f>
        <v>0</v>
      </c>
      <c r="S206" s="235">
        <f t="shared" ref="S206:S213" si="39">(R206*D206)+(N206*$D$333)+(O206*$D$332)+(P206*$D$331)</f>
        <v>0</v>
      </c>
    </row>
    <row r="207" spans="1:19" x14ac:dyDescent="0.25">
      <c r="A207" s="39" t="s">
        <v>559</v>
      </c>
      <c r="B207" s="192" t="s">
        <v>560</v>
      </c>
      <c r="D207" s="355">
        <v>93</v>
      </c>
      <c r="E207" s="2"/>
      <c r="F207" s="80"/>
      <c r="G207" s="80"/>
      <c r="H207" s="80"/>
      <c r="I207" s="80"/>
      <c r="J207" s="80"/>
      <c r="K207" s="80"/>
      <c r="L207" s="80"/>
      <c r="M207" s="267"/>
      <c r="N207" s="80"/>
      <c r="O207" s="80"/>
      <c r="P207" s="80"/>
      <c r="Q207" s="2"/>
      <c r="R207" s="305">
        <f t="shared" si="38"/>
        <v>0</v>
      </c>
      <c r="S207" s="235">
        <f t="shared" si="39"/>
        <v>0</v>
      </c>
    </row>
    <row r="208" spans="1:19" x14ac:dyDescent="0.25">
      <c r="A208" s="38" t="s">
        <v>561</v>
      </c>
      <c r="B208" s="350" t="s">
        <v>562</v>
      </c>
      <c r="D208" s="355">
        <v>90</v>
      </c>
      <c r="E208" s="2"/>
      <c r="F208" s="80"/>
      <c r="G208" s="80"/>
      <c r="H208" s="80"/>
      <c r="I208" s="80"/>
      <c r="J208" s="80"/>
      <c r="K208" s="80"/>
      <c r="L208" s="80"/>
      <c r="M208" s="267"/>
      <c r="N208" s="80"/>
      <c r="O208" s="80"/>
      <c r="P208" s="80"/>
      <c r="Q208" s="2"/>
      <c r="R208" s="305">
        <f t="shared" si="38"/>
        <v>0</v>
      </c>
      <c r="S208" s="235">
        <f t="shared" si="39"/>
        <v>0</v>
      </c>
    </row>
    <row r="209" spans="1:19" x14ac:dyDescent="0.25">
      <c r="A209" s="39" t="s">
        <v>563</v>
      </c>
      <c r="B209" s="192" t="s">
        <v>564</v>
      </c>
      <c r="D209" s="355">
        <v>93</v>
      </c>
      <c r="E209" s="2"/>
      <c r="F209" s="80"/>
      <c r="G209" s="80"/>
      <c r="H209" s="80"/>
      <c r="I209" s="80"/>
      <c r="J209" s="80"/>
      <c r="K209" s="80"/>
      <c r="L209" s="80"/>
      <c r="M209" s="267"/>
      <c r="N209" s="80"/>
      <c r="O209" s="80"/>
      <c r="P209" s="80"/>
      <c r="Q209" s="2"/>
      <c r="R209" s="305">
        <f t="shared" si="38"/>
        <v>0</v>
      </c>
      <c r="S209" s="235">
        <f t="shared" si="39"/>
        <v>0</v>
      </c>
    </row>
    <row r="210" spans="1:19" x14ac:dyDescent="0.25">
      <c r="A210" s="351">
        <v>56671</v>
      </c>
      <c r="B210" s="130" t="s">
        <v>565</v>
      </c>
      <c r="D210" s="355">
        <v>103</v>
      </c>
      <c r="E210" s="2"/>
      <c r="F210" s="80"/>
      <c r="G210" s="80"/>
      <c r="H210" s="80"/>
      <c r="I210" s="80"/>
      <c r="J210" s="80"/>
      <c r="K210" s="80"/>
      <c r="L210" s="80"/>
      <c r="M210" s="267"/>
      <c r="N210" s="80"/>
      <c r="O210" s="80"/>
      <c r="P210" s="80"/>
      <c r="Q210" s="2"/>
      <c r="R210" s="305">
        <f t="shared" si="38"/>
        <v>0</v>
      </c>
      <c r="S210" s="235">
        <f t="shared" si="39"/>
        <v>0</v>
      </c>
    </row>
    <row r="211" spans="1:19" x14ac:dyDescent="0.25">
      <c r="A211" s="38" t="s">
        <v>566</v>
      </c>
      <c r="B211" s="130" t="s">
        <v>567</v>
      </c>
      <c r="D211" s="355">
        <v>106</v>
      </c>
      <c r="E211" s="2"/>
      <c r="F211" s="80"/>
      <c r="G211" s="80"/>
      <c r="H211" s="80"/>
      <c r="I211" s="80"/>
      <c r="J211" s="80"/>
      <c r="K211" s="80"/>
      <c r="L211" s="80"/>
      <c r="M211" s="267"/>
      <c r="N211" s="80"/>
      <c r="O211" s="80"/>
      <c r="P211" s="80"/>
      <c r="Q211" s="2"/>
      <c r="R211" s="305">
        <f t="shared" si="38"/>
        <v>0</v>
      </c>
      <c r="S211" s="235">
        <f t="shared" si="39"/>
        <v>0</v>
      </c>
    </row>
    <row r="212" spans="1:19" x14ac:dyDescent="0.25">
      <c r="A212" s="351" t="s">
        <v>568</v>
      </c>
      <c r="B212" s="130" t="s">
        <v>569</v>
      </c>
      <c r="D212" s="355">
        <v>103</v>
      </c>
      <c r="F212" s="80"/>
      <c r="G212" s="80"/>
      <c r="H212" s="80"/>
      <c r="I212" s="80"/>
      <c r="J212" s="80"/>
      <c r="K212" s="80"/>
      <c r="L212" s="80"/>
      <c r="M212" s="267"/>
      <c r="N212" s="80"/>
      <c r="O212" s="80"/>
      <c r="P212" s="80"/>
      <c r="R212" s="305">
        <f t="shared" si="38"/>
        <v>0</v>
      </c>
      <c r="S212" s="235">
        <f t="shared" si="39"/>
        <v>0</v>
      </c>
    </row>
    <row r="213" spans="1:19" x14ac:dyDescent="0.25">
      <c r="A213" s="38" t="s">
        <v>570</v>
      </c>
      <c r="B213" s="130" t="s">
        <v>571</v>
      </c>
      <c r="D213" s="355">
        <v>106</v>
      </c>
      <c r="E213" s="2"/>
      <c r="F213" s="80"/>
      <c r="G213" s="80"/>
      <c r="H213" s="80"/>
      <c r="I213" s="80"/>
      <c r="J213" s="80"/>
      <c r="K213" s="80"/>
      <c r="L213" s="80"/>
      <c r="M213" s="267"/>
      <c r="N213" s="80"/>
      <c r="O213" s="80"/>
      <c r="P213" s="80"/>
      <c r="Q213" s="2"/>
      <c r="R213" s="305">
        <f t="shared" si="38"/>
        <v>0</v>
      </c>
      <c r="S213" s="235">
        <f t="shared" si="39"/>
        <v>0</v>
      </c>
    </row>
    <row r="214" spans="1:19" ht="6.95" customHeight="1" x14ac:dyDescent="0.25">
      <c r="A214" s="162"/>
      <c r="B214" s="199"/>
      <c r="C214" s="2"/>
      <c r="D214" s="356"/>
      <c r="E214" s="2"/>
      <c r="F214" s="84"/>
      <c r="G214" s="84"/>
      <c r="H214" s="84"/>
      <c r="I214" s="84"/>
      <c r="J214" s="84"/>
      <c r="K214" s="84"/>
      <c r="L214" s="84"/>
      <c r="M214" s="267"/>
      <c r="N214" s="84"/>
      <c r="O214" s="84"/>
      <c r="P214" s="84"/>
      <c r="Q214" s="2"/>
      <c r="R214" s="306"/>
      <c r="S214" s="236"/>
    </row>
    <row r="215" spans="1:19" s="12" customFormat="1" ht="18.75" x14ac:dyDescent="0.3">
      <c r="A215" s="168" t="s">
        <v>121</v>
      </c>
      <c r="B215" s="201"/>
      <c r="C215" s="13"/>
      <c r="D215" s="357" t="s">
        <v>12</v>
      </c>
      <c r="E215" s="95"/>
      <c r="F215" s="324"/>
      <c r="G215" s="324"/>
      <c r="H215" s="324"/>
      <c r="I215" s="72" t="s">
        <v>187</v>
      </c>
      <c r="J215" s="93" t="s">
        <v>80</v>
      </c>
      <c r="K215" s="94" t="s">
        <v>81</v>
      </c>
      <c r="L215" s="94" t="s">
        <v>82</v>
      </c>
      <c r="M215" s="326"/>
      <c r="N215" s="287" t="s">
        <v>188</v>
      </c>
      <c r="O215" s="352" t="s">
        <v>647</v>
      </c>
      <c r="P215" s="268"/>
      <c r="Q215" s="13"/>
      <c r="R215" s="307" t="s">
        <v>45</v>
      </c>
      <c r="S215" s="308" t="s">
        <v>1</v>
      </c>
    </row>
    <row r="216" spans="1:19" ht="6.95" customHeight="1" x14ac:dyDescent="0.25">
      <c r="A216" s="162"/>
      <c r="B216" s="199"/>
      <c r="C216" s="2"/>
      <c r="D216" s="356"/>
      <c r="E216" s="2"/>
      <c r="I216" s="84"/>
      <c r="J216" s="84"/>
      <c r="K216" s="84"/>
      <c r="L216" s="84"/>
      <c r="M216" s="267"/>
      <c r="P216" s="268"/>
      <c r="Q216" s="2"/>
      <c r="R216" s="306"/>
      <c r="S216" s="236"/>
    </row>
    <row r="217" spans="1:19" x14ac:dyDescent="0.25">
      <c r="A217" s="163">
        <v>56561</v>
      </c>
      <c r="B217" s="123" t="s">
        <v>267</v>
      </c>
      <c r="C217" s="2"/>
      <c r="D217" s="355">
        <v>127</v>
      </c>
      <c r="E217" s="2"/>
      <c r="I217" s="80"/>
      <c r="J217" s="80"/>
      <c r="K217" s="80"/>
      <c r="L217" s="80"/>
      <c r="M217" s="267"/>
      <c r="N217" s="80"/>
      <c r="O217" s="80"/>
      <c r="P217" s="268"/>
      <c r="Q217" s="2"/>
      <c r="R217" s="305">
        <f t="shared" ref="R217:R238" si="40">SUM(F217:L217)</f>
        <v>0</v>
      </c>
      <c r="S217" s="235">
        <f t="shared" ref="S217:S238" si="41">(R217*D217)+(N217*$D$333)+(O217*$D$332)</f>
        <v>0</v>
      </c>
    </row>
    <row r="218" spans="1:19" x14ac:dyDescent="0.25">
      <c r="A218" s="163" t="s">
        <v>268</v>
      </c>
      <c r="B218" s="123" t="s">
        <v>269</v>
      </c>
      <c r="C218" s="2"/>
      <c r="D218" s="355">
        <v>127</v>
      </c>
      <c r="E218" s="2"/>
      <c r="I218" s="144"/>
      <c r="J218" s="80"/>
      <c r="K218" s="80"/>
      <c r="L218" s="80"/>
      <c r="M218" s="267"/>
      <c r="N218" s="144"/>
      <c r="O218" s="80"/>
      <c r="P218" s="268"/>
      <c r="Q218" s="2"/>
      <c r="R218" s="305">
        <f t="shared" ref="R218:R233" si="42">SUM(F218:L218)</f>
        <v>0</v>
      </c>
      <c r="S218" s="235">
        <f t="shared" si="41"/>
        <v>0</v>
      </c>
    </row>
    <row r="219" spans="1:19" x14ac:dyDescent="0.25">
      <c r="A219" s="163">
        <v>56560</v>
      </c>
      <c r="B219" s="123" t="s">
        <v>264</v>
      </c>
      <c r="C219" s="2"/>
      <c r="D219" s="355">
        <v>133</v>
      </c>
      <c r="E219" s="2"/>
      <c r="I219" s="144"/>
      <c r="J219" s="80"/>
      <c r="K219" s="80"/>
      <c r="L219" s="80"/>
      <c r="M219" s="267"/>
      <c r="N219" s="144"/>
      <c r="O219" s="80"/>
      <c r="P219" s="268"/>
      <c r="Q219" s="2"/>
      <c r="R219" s="305">
        <f t="shared" si="42"/>
        <v>0</v>
      </c>
      <c r="S219" s="235">
        <f t="shared" si="41"/>
        <v>0</v>
      </c>
    </row>
    <row r="220" spans="1:19" x14ac:dyDescent="0.25">
      <c r="A220" s="163" t="s">
        <v>265</v>
      </c>
      <c r="B220" s="123" t="s">
        <v>266</v>
      </c>
      <c r="C220" s="2"/>
      <c r="D220" s="355">
        <v>133</v>
      </c>
      <c r="E220" s="2"/>
      <c r="I220" s="144"/>
      <c r="J220" s="80"/>
      <c r="K220" s="80"/>
      <c r="L220" s="80"/>
      <c r="M220" s="267"/>
      <c r="N220" s="144"/>
      <c r="O220" s="80"/>
      <c r="P220" s="268"/>
      <c r="Q220" s="2"/>
      <c r="R220" s="305">
        <f t="shared" si="42"/>
        <v>0</v>
      </c>
      <c r="S220" s="235">
        <f t="shared" si="41"/>
        <v>0</v>
      </c>
    </row>
    <row r="221" spans="1:19" x14ac:dyDescent="0.25">
      <c r="A221" s="163">
        <v>56574</v>
      </c>
      <c r="B221" s="123" t="s">
        <v>615</v>
      </c>
      <c r="C221" s="2"/>
      <c r="D221" s="355">
        <v>133</v>
      </c>
      <c r="E221" s="2"/>
      <c r="I221" s="144"/>
      <c r="J221" s="80"/>
      <c r="K221" s="80"/>
      <c r="L221" s="80"/>
      <c r="M221" s="267"/>
      <c r="N221" s="144"/>
      <c r="O221" s="80"/>
      <c r="P221" s="268"/>
      <c r="Q221" s="2"/>
      <c r="R221" s="305">
        <f t="shared" si="42"/>
        <v>0</v>
      </c>
      <c r="S221" s="235">
        <f t="shared" si="41"/>
        <v>0</v>
      </c>
    </row>
    <row r="222" spans="1:19" x14ac:dyDescent="0.25">
      <c r="A222" s="163" t="s">
        <v>616</v>
      </c>
      <c r="B222" s="123" t="s">
        <v>617</v>
      </c>
      <c r="C222" s="2"/>
      <c r="D222" s="355">
        <v>133</v>
      </c>
      <c r="E222" s="2"/>
      <c r="I222" s="144"/>
      <c r="J222" s="80"/>
      <c r="K222" s="80"/>
      <c r="L222" s="80"/>
      <c r="M222" s="267"/>
      <c r="N222" s="144"/>
      <c r="O222" s="80"/>
      <c r="P222" s="268"/>
      <c r="Q222" s="2"/>
      <c r="R222" s="305">
        <f t="shared" si="42"/>
        <v>0</v>
      </c>
      <c r="S222" s="235">
        <f t="shared" si="41"/>
        <v>0</v>
      </c>
    </row>
    <row r="223" spans="1:19" x14ac:dyDescent="0.25">
      <c r="A223" s="163">
        <v>56661</v>
      </c>
      <c r="B223" s="123" t="s">
        <v>618</v>
      </c>
      <c r="C223" s="2"/>
      <c r="D223" s="355">
        <v>142</v>
      </c>
      <c r="E223" s="2"/>
      <c r="I223" s="144"/>
      <c r="J223" s="80"/>
      <c r="K223" s="80"/>
      <c r="L223" s="80"/>
      <c r="M223" s="267"/>
      <c r="N223" s="144"/>
      <c r="O223" s="80"/>
      <c r="P223" s="268"/>
      <c r="Q223" s="2"/>
      <c r="R223" s="305">
        <f t="shared" si="42"/>
        <v>0</v>
      </c>
      <c r="S223" s="235">
        <f t="shared" si="41"/>
        <v>0</v>
      </c>
    </row>
    <row r="224" spans="1:19" x14ac:dyDescent="0.25">
      <c r="A224" s="163" t="s">
        <v>270</v>
      </c>
      <c r="B224" s="123" t="s">
        <v>619</v>
      </c>
      <c r="C224" s="2"/>
      <c r="D224" s="355">
        <v>142</v>
      </c>
      <c r="E224" s="2"/>
      <c r="I224" s="144"/>
      <c r="J224" s="80"/>
      <c r="K224" s="80"/>
      <c r="L224" s="80"/>
      <c r="M224" s="267"/>
      <c r="N224" s="144"/>
      <c r="O224" s="80"/>
      <c r="P224" s="268"/>
      <c r="Q224" s="2"/>
      <c r="R224" s="305">
        <f t="shared" si="42"/>
        <v>0</v>
      </c>
      <c r="S224" s="235">
        <f t="shared" si="41"/>
        <v>0</v>
      </c>
    </row>
    <row r="225" spans="1:22" x14ac:dyDescent="0.25">
      <c r="A225" s="163">
        <v>56660</v>
      </c>
      <c r="B225" s="123" t="s">
        <v>620</v>
      </c>
      <c r="C225" s="2"/>
      <c r="D225" s="355">
        <v>142</v>
      </c>
      <c r="E225" s="2"/>
      <c r="I225" s="144"/>
      <c r="J225" s="80"/>
      <c r="K225" s="80"/>
      <c r="L225" s="80"/>
      <c r="M225" s="267"/>
      <c r="N225" s="144"/>
      <c r="O225" s="80"/>
      <c r="P225" s="268"/>
      <c r="Q225" s="2"/>
      <c r="R225" s="305">
        <f t="shared" si="42"/>
        <v>0</v>
      </c>
      <c r="S225" s="235">
        <f t="shared" si="41"/>
        <v>0</v>
      </c>
    </row>
    <row r="226" spans="1:22" x14ac:dyDescent="0.25">
      <c r="A226" s="163" t="s">
        <v>271</v>
      </c>
      <c r="B226" s="123" t="s">
        <v>621</v>
      </c>
      <c r="C226" s="2"/>
      <c r="D226" s="355">
        <v>142</v>
      </c>
      <c r="E226" s="2"/>
      <c r="I226" s="144"/>
      <c r="J226" s="80"/>
      <c r="K226" s="80"/>
      <c r="L226" s="80"/>
      <c r="M226" s="267"/>
      <c r="N226" s="144"/>
      <c r="O226" s="80"/>
      <c r="P226" s="268"/>
      <c r="Q226" s="2"/>
      <c r="R226" s="305">
        <f t="shared" si="42"/>
        <v>0</v>
      </c>
      <c r="S226" s="235">
        <f t="shared" si="41"/>
        <v>0</v>
      </c>
    </row>
    <row r="227" spans="1:22" x14ac:dyDescent="0.25">
      <c r="A227" s="163" t="s">
        <v>622</v>
      </c>
      <c r="B227" s="123" t="s">
        <v>623</v>
      </c>
      <c r="C227" s="2"/>
      <c r="D227" s="355">
        <v>142</v>
      </c>
      <c r="E227" s="2"/>
      <c r="I227" s="144"/>
      <c r="J227" s="80"/>
      <c r="K227" s="80"/>
      <c r="L227" s="80"/>
      <c r="M227" s="267"/>
      <c r="N227" s="144"/>
      <c r="O227" s="80"/>
      <c r="P227" s="268"/>
      <c r="Q227" s="2"/>
      <c r="R227" s="305">
        <f t="shared" si="42"/>
        <v>0</v>
      </c>
      <c r="S227" s="235">
        <f t="shared" si="41"/>
        <v>0</v>
      </c>
    </row>
    <row r="228" spans="1:22" x14ac:dyDescent="0.25">
      <c r="A228" s="163" t="s">
        <v>624</v>
      </c>
      <c r="B228" s="123" t="s">
        <v>625</v>
      </c>
      <c r="C228" s="2"/>
      <c r="D228" s="355">
        <v>142</v>
      </c>
      <c r="E228" s="2"/>
      <c r="I228" s="144"/>
      <c r="J228" s="80"/>
      <c r="K228" s="80"/>
      <c r="L228" s="80"/>
      <c r="M228" s="267"/>
      <c r="N228" s="144"/>
      <c r="O228" s="80"/>
      <c r="P228" s="268"/>
      <c r="Q228" s="2"/>
      <c r="R228" s="305">
        <f t="shared" si="42"/>
        <v>0</v>
      </c>
      <c r="S228" s="235">
        <f t="shared" si="41"/>
        <v>0</v>
      </c>
    </row>
    <row r="229" spans="1:22" x14ac:dyDescent="0.25">
      <c r="A229" s="163" t="s">
        <v>538</v>
      </c>
      <c r="B229" s="123" t="s">
        <v>626</v>
      </c>
      <c r="C229" s="2"/>
      <c r="D229" s="355">
        <v>142</v>
      </c>
      <c r="E229" s="2"/>
      <c r="I229" s="144"/>
      <c r="J229" s="80"/>
      <c r="K229" s="80"/>
      <c r="L229" s="80"/>
      <c r="M229" s="267"/>
      <c r="N229" s="144"/>
      <c r="O229" s="80"/>
      <c r="P229" s="268"/>
      <c r="Q229" s="2"/>
      <c r="R229" s="305">
        <f t="shared" si="42"/>
        <v>0</v>
      </c>
      <c r="S229" s="235">
        <f t="shared" si="41"/>
        <v>0</v>
      </c>
    </row>
    <row r="230" spans="1:22" x14ac:dyDescent="0.25">
      <c r="A230" s="163" t="s">
        <v>627</v>
      </c>
      <c r="B230" s="123" t="s">
        <v>628</v>
      </c>
      <c r="C230" s="2"/>
      <c r="D230" s="355">
        <v>142</v>
      </c>
      <c r="E230" s="2"/>
      <c r="I230" s="144"/>
      <c r="J230" s="80"/>
      <c r="K230" s="80"/>
      <c r="L230" s="80"/>
      <c r="M230" s="267"/>
      <c r="N230" s="144"/>
      <c r="O230" s="80"/>
      <c r="P230" s="268"/>
      <c r="Q230" s="2"/>
      <c r="R230" s="305">
        <f t="shared" si="42"/>
        <v>0</v>
      </c>
      <c r="S230" s="235">
        <f t="shared" si="41"/>
        <v>0</v>
      </c>
    </row>
    <row r="231" spans="1:22" x14ac:dyDescent="0.25">
      <c r="A231" s="163">
        <v>56667</v>
      </c>
      <c r="B231" s="123" t="s">
        <v>629</v>
      </c>
      <c r="C231" s="2"/>
      <c r="D231" s="355">
        <v>156</v>
      </c>
      <c r="E231" s="2"/>
      <c r="I231" s="144"/>
      <c r="J231" s="80"/>
      <c r="K231" s="80"/>
      <c r="L231" s="80"/>
      <c r="M231" s="267"/>
      <c r="N231" s="144"/>
      <c r="O231" s="80"/>
      <c r="P231" s="268"/>
      <c r="Q231" s="2"/>
      <c r="R231" s="305">
        <f t="shared" si="42"/>
        <v>0</v>
      </c>
      <c r="S231" s="235">
        <f t="shared" si="41"/>
        <v>0</v>
      </c>
    </row>
    <row r="232" spans="1:22" x14ac:dyDescent="0.25">
      <c r="A232" s="169" t="s">
        <v>630</v>
      </c>
      <c r="B232" s="123" t="s">
        <v>631</v>
      </c>
      <c r="C232" s="2"/>
      <c r="D232" s="355">
        <v>156</v>
      </c>
      <c r="E232" s="2"/>
      <c r="I232" s="80"/>
      <c r="J232" s="80"/>
      <c r="K232" s="80"/>
      <c r="L232" s="80"/>
      <c r="M232" s="267"/>
      <c r="N232" s="80"/>
      <c r="O232" s="80"/>
      <c r="P232" s="268"/>
      <c r="Q232" s="2"/>
      <c r="R232" s="305">
        <f t="shared" si="42"/>
        <v>0</v>
      </c>
      <c r="S232" s="235">
        <f t="shared" si="41"/>
        <v>0</v>
      </c>
    </row>
    <row r="233" spans="1:22" x14ac:dyDescent="0.25">
      <c r="A233" s="163">
        <v>56665</v>
      </c>
      <c r="B233" s="123" t="s">
        <v>632</v>
      </c>
      <c r="C233" s="2"/>
      <c r="D233" s="355">
        <v>150</v>
      </c>
      <c r="E233" s="2"/>
      <c r="I233" s="80"/>
      <c r="J233" s="80"/>
      <c r="K233" s="80"/>
      <c r="L233" s="80"/>
      <c r="M233" s="267"/>
      <c r="N233" s="80"/>
      <c r="O233" s="80"/>
      <c r="P233" s="268"/>
      <c r="Q233" s="2"/>
      <c r="R233" s="305">
        <f t="shared" si="42"/>
        <v>0</v>
      </c>
      <c r="S233" s="235">
        <f t="shared" si="41"/>
        <v>0</v>
      </c>
    </row>
    <row r="234" spans="1:22" x14ac:dyDescent="0.25">
      <c r="A234" s="169" t="s">
        <v>633</v>
      </c>
      <c r="B234" s="123" t="s">
        <v>634</v>
      </c>
      <c r="C234" s="2"/>
      <c r="D234" s="355">
        <v>150</v>
      </c>
      <c r="E234" s="2"/>
      <c r="I234" s="80"/>
      <c r="J234" s="80"/>
      <c r="K234" s="80"/>
      <c r="L234" s="80"/>
      <c r="M234" s="267"/>
      <c r="N234" s="80"/>
      <c r="O234" s="80"/>
      <c r="P234" s="268"/>
      <c r="Q234" s="2"/>
      <c r="R234" s="305">
        <f t="shared" si="40"/>
        <v>0</v>
      </c>
      <c r="S234" s="235">
        <f t="shared" si="41"/>
        <v>0</v>
      </c>
    </row>
    <row r="235" spans="1:22" x14ac:dyDescent="0.25">
      <c r="A235" s="163">
        <v>56666</v>
      </c>
      <c r="B235" s="123" t="s">
        <v>635</v>
      </c>
      <c r="C235" s="2"/>
      <c r="D235" s="355">
        <v>156</v>
      </c>
      <c r="E235" s="2"/>
      <c r="I235" s="80"/>
      <c r="J235" s="80"/>
      <c r="K235" s="80"/>
      <c r="L235" s="80"/>
      <c r="M235" s="267"/>
      <c r="N235" s="80"/>
      <c r="O235" s="80"/>
      <c r="P235" s="268"/>
      <c r="Q235" s="2"/>
      <c r="R235" s="305">
        <f t="shared" si="40"/>
        <v>0</v>
      </c>
      <c r="S235" s="235">
        <f t="shared" si="41"/>
        <v>0</v>
      </c>
    </row>
    <row r="236" spans="1:22" x14ac:dyDescent="0.25">
      <c r="A236" s="169" t="s">
        <v>636</v>
      </c>
      <c r="B236" s="123" t="s">
        <v>637</v>
      </c>
      <c r="C236" s="2"/>
      <c r="D236" s="355">
        <v>156</v>
      </c>
      <c r="E236" s="2"/>
      <c r="I236" s="80"/>
      <c r="J236" s="80"/>
      <c r="K236" s="80"/>
      <c r="L236" s="80"/>
      <c r="M236" s="267"/>
      <c r="N236" s="80"/>
      <c r="O236" s="80"/>
      <c r="P236" s="268"/>
      <c r="Q236" s="2"/>
      <c r="R236" s="305">
        <f t="shared" si="40"/>
        <v>0</v>
      </c>
      <c r="S236" s="235">
        <f t="shared" si="41"/>
        <v>0</v>
      </c>
    </row>
    <row r="237" spans="1:22" x14ac:dyDescent="0.25">
      <c r="A237" s="163">
        <v>56669</v>
      </c>
      <c r="B237" s="123" t="s">
        <v>638</v>
      </c>
      <c r="C237" s="2"/>
      <c r="D237" s="355">
        <v>160</v>
      </c>
      <c r="E237" s="2"/>
      <c r="I237" s="80"/>
      <c r="J237" s="80"/>
      <c r="K237" s="80"/>
      <c r="L237" s="80"/>
      <c r="M237" s="267"/>
      <c r="N237" s="80"/>
      <c r="O237" s="80"/>
      <c r="P237" s="268"/>
      <c r="Q237" s="2"/>
      <c r="R237" s="305">
        <f t="shared" si="40"/>
        <v>0</v>
      </c>
      <c r="S237" s="235">
        <f t="shared" si="41"/>
        <v>0</v>
      </c>
    </row>
    <row r="238" spans="1:22" x14ac:dyDescent="0.25">
      <c r="A238" s="169" t="s">
        <v>639</v>
      </c>
      <c r="B238" s="123" t="s">
        <v>640</v>
      </c>
      <c r="C238" s="2"/>
      <c r="D238" s="355">
        <v>160</v>
      </c>
      <c r="E238" s="2"/>
      <c r="I238" s="80"/>
      <c r="J238" s="80"/>
      <c r="K238" s="80"/>
      <c r="L238" s="80"/>
      <c r="M238" s="267"/>
      <c r="N238" s="80"/>
      <c r="O238" s="80"/>
      <c r="P238" s="268"/>
      <c r="Q238" s="2"/>
      <c r="R238" s="305">
        <f t="shared" si="40"/>
        <v>0</v>
      </c>
      <c r="S238" s="235">
        <f t="shared" si="41"/>
        <v>0</v>
      </c>
    </row>
    <row r="239" spans="1:22" ht="6.95" customHeight="1" x14ac:dyDescent="0.25">
      <c r="A239" s="170"/>
      <c r="B239" s="203"/>
      <c r="C239" s="2"/>
      <c r="D239" s="356"/>
      <c r="E239" s="2"/>
      <c r="F239" s="84"/>
      <c r="G239" s="84"/>
      <c r="H239" s="84"/>
      <c r="I239" s="84"/>
      <c r="J239" s="84"/>
      <c r="K239" s="84"/>
      <c r="L239" s="84"/>
      <c r="M239" s="33"/>
      <c r="N239" s="84"/>
      <c r="O239" s="84"/>
      <c r="P239" s="84"/>
      <c r="Q239" s="33"/>
      <c r="R239" s="306"/>
      <c r="S239" s="236"/>
      <c r="T239" s="2"/>
      <c r="U239" s="9"/>
      <c r="V239" s="8"/>
    </row>
    <row r="240" spans="1:22" s="12" customFormat="1" ht="18.75" x14ac:dyDescent="0.3">
      <c r="A240" s="91" t="s">
        <v>272</v>
      </c>
      <c r="B240" s="205"/>
      <c r="C240" s="11"/>
      <c r="D240" s="358" t="s">
        <v>12</v>
      </c>
      <c r="E240" s="87"/>
      <c r="F240" s="59"/>
      <c r="G240" s="60"/>
      <c r="H240" s="60"/>
      <c r="I240" s="60" t="s">
        <v>487</v>
      </c>
      <c r="J240" s="60"/>
      <c r="K240" s="60"/>
      <c r="L240" s="61"/>
      <c r="M240" s="325"/>
      <c r="N240" s="287" t="s">
        <v>188</v>
      </c>
      <c r="O240" s="77"/>
      <c r="P240" s="77"/>
      <c r="Q240" s="11"/>
      <c r="R240" s="302" t="s">
        <v>45</v>
      </c>
      <c r="S240" s="225" t="s">
        <v>1</v>
      </c>
      <c r="T240" s="11"/>
    </row>
    <row r="241" spans="1:22" s="12" customFormat="1" ht="18.75" x14ac:dyDescent="0.3">
      <c r="A241" s="86" t="s">
        <v>54</v>
      </c>
      <c r="B241" s="206"/>
      <c r="C241" s="11"/>
      <c r="D241" s="359" t="s">
        <v>13</v>
      </c>
      <c r="E241" s="87"/>
      <c r="F241" s="72">
        <v>128</v>
      </c>
      <c r="G241" s="72">
        <v>140</v>
      </c>
      <c r="H241" s="72">
        <v>152</v>
      </c>
      <c r="I241" s="183" t="s">
        <v>336</v>
      </c>
      <c r="J241" s="72" t="s">
        <v>80</v>
      </c>
      <c r="K241" s="72" t="s">
        <v>81</v>
      </c>
      <c r="L241" s="72" t="s">
        <v>82</v>
      </c>
      <c r="M241" s="325"/>
      <c r="N241" s="266" t="s">
        <v>45</v>
      </c>
      <c r="O241" s="77"/>
      <c r="P241" s="77"/>
      <c r="Q241" s="11"/>
      <c r="R241" s="303"/>
      <c r="S241" s="304"/>
      <c r="T241" s="11"/>
    </row>
    <row r="242" spans="1:22" ht="6.95" customHeight="1" x14ac:dyDescent="0.25">
      <c r="A242" s="51"/>
      <c r="B242" s="124"/>
      <c r="C242" s="2"/>
      <c r="D242" s="360"/>
      <c r="E242" s="2"/>
      <c r="M242" s="267"/>
      <c r="N242" s="84"/>
      <c r="Q242" s="2"/>
      <c r="R242" s="290"/>
      <c r="S242" s="232"/>
      <c r="T242" s="2"/>
    </row>
    <row r="243" spans="1:22" x14ac:dyDescent="0.25">
      <c r="A243" s="53">
        <v>52816</v>
      </c>
      <c r="B243" s="123" t="s">
        <v>274</v>
      </c>
      <c r="C243" s="3"/>
      <c r="D243" s="355">
        <v>25</v>
      </c>
      <c r="E243" s="3"/>
      <c r="F243" s="107"/>
      <c r="G243" s="145"/>
      <c r="H243" s="109"/>
      <c r="I243" s="80"/>
      <c r="J243" s="115"/>
      <c r="K243" s="115"/>
      <c r="L243" s="80"/>
      <c r="M243" s="271"/>
      <c r="N243" s="80"/>
      <c r="Q243" s="3"/>
      <c r="R243" s="305">
        <f t="shared" ref="R243:R254" si="43">SUM(F243:L243)</f>
        <v>0</v>
      </c>
      <c r="S243" s="235">
        <f t="shared" ref="S243:S254" si="44">(R243*D243)+(N243*$D$333)</f>
        <v>0</v>
      </c>
      <c r="T243" s="3"/>
    </row>
    <row r="244" spans="1:22" x14ac:dyDescent="0.25">
      <c r="A244" s="53">
        <v>52811</v>
      </c>
      <c r="B244" s="123" t="s">
        <v>275</v>
      </c>
      <c r="C244" s="3"/>
      <c r="D244" s="355">
        <v>31</v>
      </c>
      <c r="E244" s="3"/>
      <c r="F244" s="110"/>
      <c r="G244" s="113"/>
      <c r="H244" s="111"/>
      <c r="I244" s="80"/>
      <c r="J244" s="115"/>
      <c r="K244" s="115"/>
      <c r="L244" s="80"/>
      <c r="M244" s="271"/>
      <c r="N244" s="80"/>
      <c r="Q244" s="3"/>
      <c r="R244" s="305">
        <f t="shared" si="43"/>
        <v>0</v>
      </c>
      <c r="S244" s="235">
        <f t="shared" si="44"/>
        <v>0</v>
      </c>
      <c r="T244" s="3"/>
    </row>
    <row r="245" spans="1:22" x14ac:dyDescent="0.25">
      <c r="A245" s="53">
        <v>52848</v>
      </c>
      <c r="B245" s="125" t="s">
        <v>539</v>
      </c>
      <c r="C245" s="3"/>
      <c r="D245" s="355">
        <v>45</v>
      </c>
      <c r="E245" s="3"/>
      <c r="F245" s="110"/>
      <c r="G245" s="113"/>
      <c r="H245" s="111"/>
      <c r="I245" s="80"/>
      <c r="J245" s="115"/>
      <c r="K245" s="115"/>
      <c r="L245" s="80"/>
      <c r="M245" s="271"/>
      <c r="N245" s="80"/>
      <c r="Q245" s="3"/>
      <c r="R245" s="305">
        <f t="shared" ref="R245:R246" si="45">SUM(F245:L245)</f>
        <v>0</v>
      </c>
      <c r="S245" s="235">
        <f t="shared" si="44"/>
        <v>0</v>
      </c>
      <c r="T245" s="3"/>
    </row>
    <row r="246" spans="1:22" x14ac:dyDescent="0.25">
      <c r="A246" s="53">
        <v>52849</v>
      </c>
      <c r="B246" s="125" t="s">
        <v>540</v>
      </c>
      <c r="C246" s="3"/>
      <c r="D246" s="355">
        <v>45</v>
      </c>
      <c r="E246" s="3"/>
      <c r="F246" s="110"/>
      <c r="G246" s="113"/>
      <c r="H246" s="111"/>
      <c r="I246" s="80"/>
      <c r="J246" s="115"/>
      <c r="K246" s="115"/>
      <c r="L246" s="80"/>
      <c r="M246" s="271"/>
      <c r="N246" s="80"/>
      <c r="Q246" s="3"/>
      <c r="R246" s="305">
        <f t="shared" si="45"/>
        <v>0</v>
      </c>
      <c r="S246" s="235">
        <f t="shared" si="44"/>
        <v>0</v>
      </c>
      <c r="T246" s="3"/>
    </row>
    <row r="247" spans="1:22" x14ac:dyDescent="0.25">
      <c r="A247" s="38">
        <v>52829</v>
      </c>
      <c r="B247" s="130" t="s">
        <v>146</v>
      </c>
      <c r="C247" s="3"/>
      <c r="D247" s="355">
        <v>21</v>
      </c>
      <c r="E247" s="3"/>
      <c r="F247" s="110"/>
      <c r="G247" s="113"/>
      <c r="H247" s="111"/>
      <c r="I247" s="80"/>
      <c r="J247" s="80"/>
      <c r="K247" s="80"/>
      <c r="L247" s="80"/>
      <c r="M247" s="271"/>
      <c r="N247" s="80"/>
      <c r="Q247" s="3"/>
      <c r="R247" s="305">
        <f t="shared" si="43"/>
        <v>0</v>
      </c>
      <c r="S247" s="235">
        <f t="shared" si="44"/>
        <v>0</v>
      </c>
      <c r="T247" s="3"/>
    </row>
    <row r="248" spans="1:22" x14ac:dyDescent="0.25">
      <c r="A248" s="39">
        <v>58123</v>
      </c>
      <c r="B248" s="192" t="s">
        <v>276</v>
      </c>
      <c r="C248" s="3"/>
      <c r="D248" s="355">
        <v>29</v>
      </c>
      <c r="E248" s="3"/>
      <c r="F248" s="110"/>
      <c r="G248" s="113"/>
      <c r="H248" s="111"/>
      <c r="I248" s="80"/>
      <c r="J248" s="80"/>
      <c r="K248" s="80"/>
      <c r="L248" s="80"/>
      <c r="M248" s="271"/>
      <c r="N248" s="80"/>
      <c r="Q248" s="3"/>
      <c r="R248" s="305">
        <f t="shared" si="43"/>
        <v>0</v>
      </c>
      <c r="S248" s="235">
        <f t="shared" si="44"/>
        <v>0</v>
      </c>
      <c r="T248" s="3"/>
    </row>
    <row r="249" spans="1:22" x14ac:dyDescent="0.25">
      <c r="A249" s="39">
        <v>58124</v>
      </c>
      <c r="B249" s="192" t="s">
        <v>277</v>
      </c>
      <c r="C249" s="3"/>
      <c r="D249" s="355">
        <v>29</v>
      </c>
      <c r="E249" s="3"/>
      <c r="F249" s="110"/>
      <c r="G249" s="113"/>
      <c r="H249" s="111"/>
      <c r="I249" s="80"/>
      <c r="J249" s="80"/>
      <c r="K249" s="80"/>
      <c r="L249" s="80"/>
      <c r="M249" s="271"/>
      <c r="N249" s="80"/>
      <c r="Q249" s="3"/>
      <c r="R249" s="305">
        <f t="shared" si="43"/>
        <v>0</v>
      </c>
      <c r="S249" s="235">
        <f t="shared" si="44"/>
        <v>0</v>
      </c>
      <c r="T249" s="3"/>
    </row>
    <row r="250" spans="1:22" x14ac:dyDescent="0.25">
      <c r="A250" s="39">
        <v>58125</v>
      </c>
      <c r="B250" s="192" t="s">
        <v>278</v>
      </c>
      <c r="C250" s="3"/>
      <c r="D250" s="355">
        <v>32</v>
      </c>
      <c r="E250" s="3"/>
      <c r="F250" s="110"/>
      <c r="G250" s="113"/>
      <c r="H250" s="111"/>
      <c r="I250" s="80"/>
      <c r="J250" s="80"/>
      <c r="K250" s="80"/>
      <c r="L250" s="80"/>
      <c r="M250" s="271"/>
      <c r="N250" s="80"/>
      <c r="Q250" s="3"/>
      <c r="R250" s="305">
        <f t="shared" si="43"/>
        <v>0</v>
      </c>
      <c r="S250" s="235">
        <f t="shared" si="44"/>
        <v>0</v>
      </c>
      <c r="T250" s="3"/>
    </row>
    <row r="251" spans="1:22" x14ac:dyDescent="0.25">
      <c r="A251" s="39">
        <v>58126</v>
      </c>
      <c r="B251" s="192" t="s">
        <v>279</v>
      </c>
      <c r="C251" s="3"/>
      <c r="D251" s="355">
        <v>32</v>
      </c>
      <c r="E251" s="3"/>
      <c r="F251" s="110"/>
      <c r="G251" s="113"/>
      <c r="H251" s="111"/>
      <c r="I251" s="80"/>
      <c r="J251" s="80"/>
      <c r="K251" s="80"/>
      <c r="L251" s="80"/>
      <c r="M251" s="271"/>
      <c r="N251" s="80"/>
      <c r="Q251" s="3"/>
      <c r="R251" s="305">
        <f t="shared" si="43"/>
        <v>0</v>
      </c>
      <c r="S251" s="235">
        <f t="shared" si="44"/>
        <v>0</v>
      </c>
      <c r="T251" s="3"/>
    </row>
    <row r="252" spans="1:22" x14ac:dyDescent="0.25">
      <c r="A252" s="39">
        <v>51927</v>
      </c>
      <c r="B252" s="192" t="s">
        <v>129</v>
      </c>
      <c r="C252" s="3"/>
      <c r="D252" s="355">
        <v>47</v>
      </c>
      <c r="E252" s="3"/>
      <c r="F252" s="110"/>
      <c r="G252" s="113"/>
      <c r="H252" s="111"/>
      <c r="I252" s="80"/>
      <c r="J252" s="80"/>
      <c r="K252" s="80"/>
      <c r="L252" s="80"/>
      <c r="M252" s="271"/>
      <c r="N252" s="80"/>
      <c r="Q252" s="3"/>
      <c r="R252" s="305">
        <f t="shared" si="43"/>
        <v>0</v>
      </c>
      <c r="S252" s="235">
        <f t="shared" si="44"/>
        <v>0</v>
      </c>
      <c r="T252" s="3"/>
    </row>
    <row r="253" spans="1:22" x14ac:dyDescent="0.25">
      <c r="A253" s="39">
        <v>51928</v>
      </c>
      <c r="B253" s="192" t="s">
        <v>280</v>
      </c>
      <c r="C253" s="3"/>
      <c r="D253" s="355">
        <v>54</v>
      </c>
      <c r="E253" s="3"/>
      <c r="F253" s="110"/>
      <c r="G253" s="113"/>
      <c r="H253" s="111"/>
      <c r="I253" s="80"/>
      <c r="J253" s="80"/>
      <c r="K253" s="80"/>
      <c r="L253" s="80"/>
      <c r="M253" s="271"/>
      <c r="N253" s="80"/>
      <c r="Q253" s="3"/>
      <c r="R253" s="305">
        <f t="shared" ref="R253" si="46">SUM(F253:L253)</f>
        <v>0</v>
      </c>
      <c r="S253" s="235">
        <f t="shared" si="44"/>
        <v>0</v>
      </c>
      <c r="T253" s="3"/>
    </row>
    <row r="254" spans="1:22" x14ac:dyDescent="0.25">
      <c r="A254" s="39">
        <v>59800</v>
      </c>
      <c r="B254" s="192" t="s">
        <v>641</v>
      </c>
      <c r="C254" s="3"/>
      <c r="D254" s="355">
        <v>25</v>
      </c>
      <c r="E254" s="3"/>
      <c r="F254" s="112"/>
      <c r="G254" s="117"/>
      <c r="H254" s="282"/>
      <c r="I254" s="80"/>
      <c r="J254" s="80"/>
      <c r="K254" s="80"/>
      <c r="L254" s="80"/>
      <c r="M254" s="271"/>
      <c r="N254" s="80"/>
      <c r="Q254" s="3"/>
      <c r="R254" s="305">
        <f t="shared" si="43"/>
        <v>0</v>
      </c>
      <c r="S254" s="235">
        <f t="shared" si="44"/>
        <v>0</v>
      </c>
      <c r="T254" s="3"/>
    </row>
    <row r="255" spans="1:22" ht="6.95" customHeight="1" x14ac:dyDescent="0.25">
      <c r="A255" s="51"/>
      <c r="B255" s="124"/>
      <c r="C255" s="2"/>
      <c r="D255" s="356"/>
      <c r="E255" s="2"/>
      <c r="H255" s="268"/>
      <c r="I255" s="84"/>
      <c r="J255" s="84"/>
      <c r="K255" s="84"/>
      <c r="L255" s="84"/>
      <c r="M255" s="33"/>
      <c r="N255" s="84"/>
      <c r="O255" s="268"/>
      <c r="P255" s="268"/>
      <c r="Q255" s="33"/>
      <c r="R255" s="306"/>
      <c r="S255" s="236"/>
      <c r="T255" s="2"/>
      <c r="U255" s="9"/>
      <c r="V255" s="8"/>
    </row>
    <row r="256" spans="1:22" ht="18.75" x14ac:dyDescent="0.3">
      <c r="A256" s="207" t="s">
        <v>122</v>
      </c>
      <c r="B256" s="206"/>
      <c r="C256" s="14"/>
      <c r="D256" s="357" t="s">
        <v>12</v>
      </c>
      <c r="E256" s="98"/>
      <c r="F256" s="72">
        <v>128</v>
      </c>
      <c r="G256" s="72">
        <v>140</v>
      </c>
      <c r="H256" s="72">
        <v>152</v>
      </c>
      <c r="I256" s="183" t="s">
        <v>336</v>
      </c>
      <c r="J256" s="72" t="s">
        <v>80</v>
      </c>
      <c r="K256" s="72" t="s">
        <v>81</v>
      </c>
      <c r="L256" s="72" t="s">
        <v>82</v>
      </c>
      <c r="M256" s="267"/>
      <c r="N256" s="266" t="s">
        <v>45</v>
      </c>
      <c r="O256" s="268"/>
      <c r="P256" s="268"/>
      <c r="Q256" s="2"/>
      <c r="R256" s="309" t="s">
        <v>45</v>
      </c>
      <c r="S256" s="310" t="s">
        <v>1</v>
      </c>
      <c r="T256" s="14"/>
    </row>
    <row r="257" spans="1:22" ht="6.95" customHeight="1" x14ac:dyDescent="0.25">
      <c r="A257" s="171"/>
      <c r="B257" s="126"/>
      <c r="C257" s="2"/>
      <c r="D257" s="356"/>
      <c r="E257" s="2"/>
      <c r="H257" s="268"/>
      <c r="I257" s="84"/>
      <c r="J257" s="84"/>
      <c r="K257" s="84"/>
      <c r="L257" s="84"/>
      <c r="M257" s="33"/>
      <c r="O257" s="268"/>
      <c r="P257" s="268"/>
      <c r="Q257" s="33"/>
      <c r="R257" s="306"/>
      <c r="S257" s="236"/>
      <c r="T257" s="2"/>
      <c r="U257" s="9"/>
      <c r="V257" s="8"/>
    </row>
    <row r="258" spans="1:22" x14ac:dyDescent="0.25">
      <c r="A258" s="53">
        <v>52808</v>
      </c>
      <c r="B258" s="123" t="s">
        <v>281</v>
      </c>
      <c r="C258" s="3"/>
      <c r="D258" s="355">
        <v>49</v>
      </c>
      <c r="E258" s="3"/>
      <c r="F258" s="178"/>
      <c r="G258" s="184"/>
      <c r="H258" s="327"/>
      <c r="I258" s="80"/>
      <c r="J258" s="80"/>
      <c r="K258" s="80"/>
      <c r="L258" s="80"/>
      <c r="M258" s="271"/>
      <c r="N258" s="80"/>
      <c r="O258" s="268"/>
      <c r="P258" s="268"/>
      <c r="Q258" s="3"/>
      <c r="R258" s="305">
        <f t="shared" ref="R258:R269" si="47">SUM(F258:L258)</f>
        <v>0</v>
      </c>
      <c r="S258" s="235">
        <f t="shared" ref="S258:S269" si="48">(R258*D258)+(N258*$D$333)</f>
        <v>0</v>
      </c>
      <c r="T258" s="3"/>
    </row>
    <row r="259" spans="1:22" x14ac:dyDescent="0.25">
      <c r="A259" s="53">
        <v>52834</v>
      </c>
      <c r="B259" s="123" t="s">
        <v>282</v>
      </c>
      <c r="C259" s="3"/>
      <c r="D259" s="355">
        <v>65</v>
      </c>
      <c r="E259" s="3"/>
      <c r="F259" s="80"/>
      <c r="G259" s="80"/>
      <c r="H259" s="80"/>
      <c r="I259" s="80"/>
      <c r="J259" s="80"/>
      <c r="K259" s="80"/>
      <c r="L259" s="80"/>
      <c r="M259" s="271"/>
      <c r="N259" s="80"/>
      <c r="O259" s="268"/>
      <c r="P259" s="268"/>
      <c r="Q259" s="3"/>
      <c r="R259" s="305">
        <f t="shared" si="47"/>
        <v>0</v>
      </c>
      <c r="S259" s="235">
        <f t="shared" si="48"/>
        <v>0</v>
      </c>
      <c r="T259" s="3"/>
    </row>
    <row r="260" spans="1:22" x14ac:dyDescent="0.25">
      <c r="A260" s="39">
        <v>52850</v>
      </c>
      <c r="B260" s="192" t="s">
        <v>501</v>
      </c>
      <c r="C260" s="3"/>
      <c r="D260" s="355">
        <v>86</v>
      </c>
      <c r="E260" s="3"/>
      <c r="F260" s="107"/>
      <c r="G260" s="145"/>
      <c r="H260" s="328"/>
      <c r="I260" s="80"/>
      <c r="J260" s="80"/>
      <c r="K260" s="80"/>
      <c r="L260" s="80"/>
      <c r="M260" s="271"/>
      <c r="N260" s="80"/>
      <c r="O260" s="268"/>
      <c r="P260" s="268"/>
      <c r="Q260" s="3"/>
      <c r="R260" s="305">
        <f t="shared" ref="R260:R261" si="49">SUM(F260:L260)</f>
        <v>0</v>
      </c>
      <c r="S260" s="235">
        <f t="shared" si="48"/>
        <v>0</v>
      </c>
      <c r="T260" s="3"/>
    </row>
    <row r="261" spans="1:22" x14ac:dyDescent="0.25">
      <c r="A261" s="39">
        <v>52851</v>
      </c>
      <c r="B261" s="192" t="s">
        <v>502</v>
      </c>
      <c r="C261" s="3"/>
      <c r="D261" s="355">
        <v>86</v>
      </c>
      <c r="E261" s="3"/>
      <c r="F261" s="110"/>
      <c r="G261" s="113"/>
      <c r="H261" s="329"/>
      <c r="I261" s="80"/>
      <c r="J261" s="80"/>
      <c r="K261" s="80"/>
      <c r="L261" s="80"/>
      <c r="M261" s="271"/>
      <c r="N261" s="80"/>
      <c r="O261" s="268"/>
      <c r="P261" s="268"/>
      <c r="Q261" s="3"/>
      <c r="R261" s="305">
        <f t="shared" si="49"/>
        <v>0</v>
      </c>
      <c r="S261" s="235">
        <f t="shared" si="48"/>
        <v>0</v>
      </c>
      <c r="T261" s="3"/>
    </row>
    <row r="262" spans="1:22" x14ac:dyDescent="0.25">
      <c r="A262" s="38" t="s">
        <v>554</v>
      </c>
      <c r="B262" s="130" t="s">
        <v>555</v>
      </c>
      <c r="C262" s="3"/>
      <c r="D262" s="355">
        <v>130</v>
      </c>
      <c r="E262" s="3"/>
      <c r="F262" s="110"/>
      <c r="G262" s="113"/>
      <c r="H262" s="329"/>
      <c r="I262" s="80"/>
      <c r="J262" s="80"/>
      <c r="K262" s="80"/>
      <c r="L262" s="80"/>
      <c r="M262" s="271"/>
      <c r="N262" s="80"/>
      <c r="O262" s="268"/>
      <c r="P262" s="268"/>
      <c r="Q262" s="3"/>
      <c r="R262" s="305">
        <f t="shared" si="47"/>
        <v>0</v>
      </c>
      <c r="S262" s="235">
        <f t="shared" si="48"/>
        <v>0</v>
      </c>
      <c r="T262" s="3"/>
    </row>
    <row r="263" spans="1:22" x14ac:dyDescent="0.25">
      <c r="A263" s="38">
        <v>52837</v>
      </c>
      <c r="B263" s="130" t="s">
        <v>130</v>
      </c>
      <c r="C263" s="3"/>
      <c r="D263" s="355">
        <v>32</v>
      </c>
      <c r="E263" s="3"/>
      <c r="F263" s="110"/>
      <c r="G263" s="113"/>
      <c r="H263" s="329"/>
      <c r="I263" s="80"/>
      <c r="J263" s="80"/>
      <c r="K263" s="80"/>
      <c r="L263" s="80"/>
      <c r="M263" s="271"/>
      <c r="N263" s="80"/>
      <c r="O263" s="268"/>
      <c r="P263" s="268"/>
      <c r="Q263" s="3"/>
      <c r="R263" s="305">
        <f t="shared" si="47"/>
        <v>0</v>
      </c>
      <c r="S263" s="235">
        <f t="shared" si="48"/>
        <v>0</v>
      </c>
      <c r="T263" s="3"/>
    </row>
    <row r="264" spans="1:22" x14ac:dyDescent="0.25">
      <c r="A264" s="39">
        <v>52725</v>
      </c>
      <c r="B264" s="192" t="s">
        <v>283</v>
      </c>
      <c r="C264" s="3"/>
      <c r="D264" s="355">
        <v>42</v>
      </c>
      <c r="E264" s="3"/>
      <c r="F264" s="110"/>
      <c r="G264" s="113"/>
      <c r="H264" s="329"/>
      <c r="I264" s="80"/>
      <c r="J264" s="80"/>
      <c r="K264" s="80"/>
      <c r="L264" s="80"/>
      <c r="M264" s="271"/>
      <c r="N264" s="80"/>
      <c r="O264" s="268"/>
      <c r="P264" s="268"/>
      <c r="Q264" s="3"/>
      <c r="R264" s="305">
        <f t="shared" si="47"/>
        <v>0</v>
      </c>
      <c r="S264" s="235">
        <f t="shared" si="48"/>
        <v>0</v>
      </c>
      <c r="T264" s="3"/>
    </row>
    <row r="265" spans="1:22" x14ac:dyDescent="0.25">
      <c r="A265" s="39" t="s">
        <v>642</v>
      </c>
      <c r="B265" s="192" t="s">
        <v>284</v>
      </c>
      <c r="C265" s="3"/>
      <c r="D265" s="355">
        <v>50</v>
      </c>
      <c r="E265" s="3"/>
      <c r="F265" s="110"/>
      <c r="G265" s="113"/>
      <c r="H265" s="329"/>
      <c r="I265" s="80"/>
      <c r="J265" s="80"/>
      <c r="K265" s="80"/>
      <c r="L265" s="80"/>
      <c r="M265" s="271"/>
      <c r="N265" s="80"/>
      <c r="O265" s="268"/>
      <c r="P265" s="268"/>
      <c r="Q265" s="3"/>
      <c r="R265" s="305">
        <f t="shared" si="47"/>
        <v>0</v>
      </c>
      <c r="S265" s="235">
        <f t="shared" si="48"/>
        <v>0</v>
      </c>
      <c r="T265" s="3"/>
    </row>
    <row r="266" spans="1:22" x14ac:dyDescent="0.25">
      <c r="A266" s="39">
        <v>53040</v>
      </c>
      <c r="B266" s="192" t="s">
        <v>285</v>
      </c>
      <c r="C266" s="3"/>
      <c r="D266" s="355">
        <v>39</v>
      </c>
      <c r="E266" s="3"/>
      <c r="F266" s="110"/>
      <c r="G266" s="113"/>
      <c r="H266" s="329"/>
      <c r="I266" s="80"/>
      <c r="J266" s="80"/>
      <c r="K266" s="80"/>
      <c r="L266" s="80"/>
      <c r="M266" s="271"/>
      <c r="N266" s="80"/>
      <c r="O266" s="268"/>
      <c r="P266" s="268"/>
      <c r="Q266" s="3"/>
      <c r="R266" s="305">
        <f t="shared" si="47"/>
        <v>0</v>
      </c>
      <c r="S266" s="235">
        <f t="shared" si="48"/>
        <v>0</v>
      </c>
      <c r="T266" s="3"/>
    </row>
    <row r="267" spans="1:22" x14ac:dyDescent="0.25">
      <c r="A267" s="39">
        <v>53042</v>
      </c>
      <c r="B267" s="192" t="s">
        <v>286</v>
      </c>
      <c r="C267" s="3"/>
      <c r="D267" s="355">
        <v>45</v>
      </c>
      <c r="E267" s="3"/>
      <c r="F267" s="110"/>
      <c r="G267" s="113"/>
      <c r="H267" s="113"/>
      <c r="I267" s="80"/>
      <c r="J267" s="80"/>
      <c r="K267" s="80"/>
      <c r="L267" s="80"/>
      <c r="M267" s="271"/>
      <c r="N267" s="80"/>
      <c r="O267" s="268"/>
      <c r="P267" s="268"/>
      <c r="Q267" s="3"/>
      <c r="R267" s="305">
        <f t="shared" si="47"/>
        <v>0</v>
      </c>
      <c r="S267" s="235">
        <f t="shared" si="48"/>
        <v>0</v>
      </c>
      <c r="T267" s="3"/>
    </row>
    <row r="268" spans="1:22" x14ac:dyDescent="0.25">
      <c r="A268" s="39">
        <v>53039</v>
      </c>
      <c r="B268" s="192" t="s">
        <v>287</v>
      </c>
      <c r="C268" s="3"/>
      <c r="D268" s="355">
        <v>42</v>
      </c>
      <c r="E268" s="3"/>
      <c r="F268" s="110"/>
      <c r="G268" s="113"/>
      <c r="H268" s="113"/>
      <c r="I268" s="80"/>
      <c r="J268" s="80"/>
      <c r="K268" s="80"/>
      <c r="L268" s="80"/>
      <c r="M268" s="271"/>
      <c r="N268" s="80"/>
      <c r="O268" s="268"/>
      <c r="P268" s="268"/>
      <c r="Q268" s="3"/>
      <c r="R268" s="305">
        <f t="shared" si="47"/>
        <v>0</v>
      </c>
      <c r="S268" s="235">
        <f t="shared" si="48"/>
        <v>0</v>
      </c>
      <c r="T268" s="3"/>
    </row>
    <row r="269" spans="1:22" x14ac:dyDescent="0.25">
      <c r="A269" s="39">
        <v>53041</v>
      </c>
      <c r="B269" s="192" t="s">
        <v>131</v>
      </c>
      <c r="C269" s="3"/>
      <c r="D269" s="355">
        <v>53</v>
      </c>
      <c r="E269" s="3"/>
      <c r="F269" s="112"/>
      <c r="G269" s="117"/>
      <c r="H269" s="117"/>
      <c r="I269" s="80"/>
      <c r="J269" s="80"/>
      <c r="K269" s="80"/>
      <c r="L269" s="80"/>
      <c r="M269" s="271"/>
      <c r="N269" s="80"/>
      <c r="O269" s="268"/>
      <c r="P269" s="268"/>
      <c r="Q269" s="3"/>
      <c r="R269" s="305">
        <f t="shared" si="47"/>
        <v>0</v>
      </c>
      <c r="S269" s="235">
        <f t="shared" si="48"/>
        <v>0</v>
      </c>
      <c r="T269" s="3"/>
    </row>
    <row r="270" spans="1:22" ht="6.95" customHeight="1" x14ac:dyDescent="0.25">
      <c r="A270" s="52"/>
      <c r="B270" s="128"/>
      <c r="C270" s="3"/>
      <c r="D270" s="356"/>
      <c r="E270" s="3"/>
      <c r="H270" s="268"/>
      <c r="I270" s="84"/>
      <c r="J270" s="84"/>
      <c r="K270" s="84"/>
      <c r="L270" s="84"/>
      <c r="M270" s="271"/>
      <c r="N270" s="84"/>
      <c r="O270" s="268"/>
      <c r="P270" s="268"/>
      <c r="Q270" s="3"/>
      <c r="R270" s="306"/>
      <c r="S270" s="236"/>
      <c r="T270" s="3"/>
    </row>
    <row r="271" spans="1:22" ht="18.75" x14ac:dyDescent="0.3">
      <c r="A271" s="168" t="s">
        <v>288</v>
      </c>
      <c r="B271" s="194"/>
      <c r="C271" s="3"/>
      <c r="D271" s="358" t="s">
        <v>12</v>
      </c>
      <c r="E271" s="3"/>
      <c r="F271" s="59"/>
      <c r="G271" s="60"/>
      <c r="H271" s="60"/>
      <c r="I271" s="60" t="s">
        <v>487</v>
      </c>
      <c r="J271" s="60"/>
      <c r="K271" s="60"/>
      <c r="L271" s="61"/>
      <c r="M271" s="271"/>
      <c r="N271" s="287" t="s">
        <v>188</v>
      </c>
      <c r="O271" s="84"/>
      <c r="P271" s="84"/>
      <c r="Q271" s="3"/>
      <c r="R271" s="302" t="s">
        <v>45</v>
      </c>
      <c r="S271" s="225" t="s">
        <v>1</v>
      </c>
      <c r="T271" s="3"/>
    </row>
    <row r="272" spans="1:22" ht="18.75" x14ac:dyDescent="0.3">
      <c r="A272" s="208" t="s">
        <v>54</v>
      </c>
      <c r="B272" s="195"/>
      <c r="C272" s="3"/>
      <c r="D272" s="359" t="s">
        <v>13</v>
      </c>
      <c r="E272" s="3"/>
      <c r="F272" s="72">
        <v>128</v>
      </c>
      <c r="G272" s="72">
        <v>140</v>
      </c>
      <c r="H272" s="72">
        <v>152</v>
      </c>
      <c r="I272" s="183" t="s">
        <v>336</v>
      </c>
      <c r="J272" s="142" t="s">
        <v>7</v>
      </c>
      <c r="K272" s="72" t="s">
        <v>2</v>
      </c>
      <c r="L272" s="72" t="s">
        <v>3</v>
      </c>
      <c r="M272" s="271"/>
      <c r="N272" s="266" t="s">
        <v>45</v>
      </c>
      <c r="O272" s="84"/>
      <c r="P272" s="84"/>
      <c r="Q272" s="3"/>
      <c r="R272" s="303"/>
      <c r="S272" s="304"/>
      <c r="T272" s="3"/>
    </row>
    <row r="273" spans="1:20" ht="6.95" customHeight="1" x14ac:dyDescent="0.25">
      <c r="A273" s="162"/>
      <c r="B273" s="199"/>
      <c r="C273" s="3"/>
      <c r="D273" s="356"/>
      <c r="E273" s="3"/>
      <c r="F273" s="84"/>
      <c r="G273" s="84"/>
      <c r="H273" s="84"/>
      <c r="I273" s="84"/>
      <c r="J273" s="84"/>
      <c r="K273" s="84"/>
      <c r="L273" s="84"/>
      <c r="M273" s="271"/>
      <c r="O273" s="84"/>
      <c r="P273" s="84"/>
      <c r="Q273" s="3"/>
      <c r="R273" s="290"/>
      <c r="S273" s="232"/>
      <c r="T273" s="3"/>
    </row>
    <row r="274" spans="1:20" x14ac:dyDescent="0.25">
      <c r="A274" s="53">
        <v>50650</v>
      </c>
      <c r="B274" s="123" t="s">
        <v>289</v>
      </c>
      <c r="C274" s="3"/>
      <c r="D274" s="355">
        <v>42</v>
      </c>
      <c r="E274" s="3"/>
      <c r="F274" s="178"/>
      <c r="G274" s="184"/>
      <c r="H274" s="184"/>
      <c r="I274" s="213"/>
      <c r="J274" s="115"/>
      <c r="K274" s="80"/>
      <c r="L274" s="80"/>
      <c r="M274" s="271"/>
      <c r="N274" s="80"/>
      <c r="O274" s="84"/>
      <c r="P274" s="84"/>
      <c r="Q274" s="3"/>
      <c r="R274" s="305">
        <f t="shared" ref="R274:R280" si="50">SUM(F274:L274)</f>
        <v>0</v>
      </c>
      <c r="S274" s="235">
        <f t="shared" ref="S274:S280" si="51">(R274*D274)+(N274*$D$333)</f>
        <v>0</v>
      </c>
      <c r="T274" s="3"/>
    </row>
    <row r="275" spans="1:20" x14ac:dyDescent="0.25">
      <c r="A275" s="38">
        <v>50623</v>
      </c>
      <c r="B275" s="130" t="s">
        <v>290</v>
      </c>
      <c r="C275" s="3"/>
      <c r="D275" s="355">
        <v>35</v>
      </c>
      <c r="E275" s="3"/>
      <c r="F275" s="144"/>
      <c r="G275" s="144"/>
      <c r="H275" s="144"/>
      <c r="I275" s="144"/>
      <c r="J275" s="80"/>
      <c r="K275" s="80"/>
      <c r="L275" s="80"/>
      <c r="M275" s="271"/>
      <c r="N275" s="80"/>
      <c r="O275" s="84"/>
      <c r="P275" s="84"/>
      <c r="Q275" s="3"/>
      <c r="R275" s="305">
        <f t="shared" si="50"/>
        <v>0</v>
      </c>
      <c r="S275" s="235">
        <f t="shared" si="51"/>
        <v>0</v>
      </c>
      <c r="T275" s="3"/>
    </row>
    <row r="276" spans="1:20" x14ac:dyDescent="0.25">
      <c r="A276" s="38">
        <v>50624</v>
      </c>
      <c r="B276" s="130" t="s">
        <v>291</v>
      </c>
      <c r="C276" s="3"/>
      <c r="D276" s="355">
        <v>35</v>
      </c>
      <c r="E276" s="3"/>
      <c r="F276" s="80"/>
      <c r="G276" s="80"/>
      <c r="H276" s="80"/>
      <c r="I276" s="80"/>
      <c r="J276" s="80"/>
      <c r="K276" s="80"/>
      <c r="L276" s="80"/>
      <c r="M276" s="271"/>
      <c r="N276" s="80"/>
      <c r="O276" s="84"/>
      <c r="P276" s="84"/>
      <c r="Q276" s="3"/>
      <c r="R276" s="305">
        <f t="shared" si="50"/>
        <v>0</v>
      </c>
      <c r="S276" s="235">
        <f t="shared" si="51"/>
        <v>0</v>
      </c>
      <c r="T276" s="3"/>
    </row>
    <row r="277" spans="1:20" x14ac:dyDescent="0.25">
      <c r="A277" s="39">
        <v>50630</v>
      </c>
      <c r="B277" s="192" t="s">
        <v>292</v>
      </c>
      <c r="C277" s="3"/>
      <c r="D277" s="355">
        <v>39</v>
      </c>
      <c r="E277" s="3"/>
      <c r="F277" s="80"/>
      <c r="G277" s="80"/>
      <c r="H277" s="80"/>
      <c r="I277" s="80"/>
      <c r="J277" s="80"/>
      <c r="K277" s="80"/>
      <c r="L277" s="80"/>
      <c r="M277" s="271"/>
      <c r="N277" s="80"/>
      <c r="O277" s="84"/>
      <c r="P277" s="84"/>
      <c r="Q277" s="3"/>
      <c r="R277" s="305">
        <f t="shared" si="50"/>
        <v>0</v>
      </c>
      <c r="S277" s="235">
        <f t="shared" si="51"/>
        <v>0</v>
      </c>
      <c r="T277" s="3"/>
    </row>
    <row r="278" spans="1:20" x14ac:dyDescent="0.25">
      <c r="A278" s="39">
        <v>50640</v>
      </c>
      <c r="B278" s="192" t="s">
        <v>293</v>
      </c>
      <c r="C278" s="3"/>
      <c r="D278" s="355">
        <v>37</v>
      </c>
      <c r="E278" s="3"/>
      <c r="F278" s="80"/>
      <c r="G278" s="80"/>
      <c r="H278" s="80"/>
      <c r="I278" s="80"/>
      <c r="J278" s="80"/>
      <c r="K278" s="80"/>
      <c r="L278" s="80"/>
      <c r="M278" s="271"/>
      <c r="N278" s="80"/>
      <c r="O278" s="84"/>
      <c r="P278" s="84"/>
      <c r="Q278" s="3"/>
      <c r="R278" s="305">
        <f t="shared" si="50"/>
        <v>0</v>
      </c>
      <c r="S278" s="235">
        <f t="shared" si="51"/>
        <v>0</v>
      </c>
      <c r="T278" s="3"/>
    </row>
    <row r="279" spans="1:20" x14ac:dyDescent="0.25">
      <c r="A279" s="39">
        <v>50629</v>
      </c>
      <c r="B279" s="192" t="s">
        <v>135</v>
      </c>
      <c r="C279" s="3"/>
      <c r="D279" s="355">
        <v>39</v>
      </c>
      <c r="E279" s="3"/>
      <c r="F279" s="80"/>
      <c r="G279" s="80"/>
      <c r="H279" s="80"/>
      <c r="I279" s="80"/>
      <c r="J279" s="80"/>
      <c r="K279" s="80"/>
      <c r="L279" s="80"/>
      <c r="M279" s="271"/>
      <c r="N279" s="80"/>
      <c r="O279" s="84"/>
      <c r="P279" s="84"/>
      <c r="Q279" s="3"/>
      <c r="R279" s="305">
        <f t="shared" si="50"/>
        <v>0</v>
      </c>
      <c r="S279" s="235">
        <f t="shared" si="51"/>
        <v>0</v>
      </c>
      <c r="T279" s="3"/>
    </row>
    <row r="280" spans="1:20" x14ac:dyDescent="0.25">
      <c r="A280" s="39">
        <v>50639</v>
      </c>
      <c r="B280" s="192" t="s">
        <v>294</v>
      </c>
      <c r="C280" s="3"/>
      <c r="D280" s="355">
        <v>37</v>
      </c>
      <c r="E280" s="3"/>
      <c r="F280" s="80"/>
      <c r="G280" s="80"/>
      <c r="H280" s="80"/>
      <c r="I280" s="80"/>
      <c r="J280" s="80"/>
      <c r="K280" s="80"/>
      <c r="L280" s="80"/>
      <c r="M280" s="271"/>
      <c r="N280" s="80"/>
      <c r="O280" s="84"/>
      <c r="P280" s="84"/>
      <c r="Q280" s="3"/>
      <c r="R280" s="305">
        <f t="shared" si="50"/>
        <v>0</v>
      </c>
      <c r="S280" s="235">
        <f t="shared" si="51"/>
        <v>0</v>
      </c>
      <c r="T280" s="3"/>
    </row>
    <row r="281" spans="1:20" ht="6.95" customHeight="1" x14ac:dyDescent="0.25">
      <c r="A281" s="162"/>
      <c r="B281" s="199"/>
      <c r="C281" s="3"/>
      <c r="D281" s="356"/>
      <c r="E281" s="3"/>
      <c r="H281" s="84"/>
      <c r="I281" s="84"/>
      <c r="J281" s="84"/>
      <c r="K281" s="84"/>
      <c r="L281" s="84"/>
      <c r="M281" s="271"/>
      <c r="N281" s="268"/>
      <c r="O281" s="84"/>
      <c r="P281" s="84"/>
      <c r="Q281" s="3"/>
      <c r="R281" s="306"/>
      <c r="S281" s="236"/>
      <c r="T281" s="3"/>
    </row>
    <row r="282" spans="1:20" ht="18.75" x14ac:dyDescent="0.3">
      <c r="A282" s="209" t="s">
        <v>122</v>
      </c>
      <c r="B282" s="196"/>
      <c r="C282" s="3"/>
      <c r="D282" s="357" t="s">
        <v>12</v>
      </c>
      <c r="E282" s="3"/>
      <c r="F282" s="72">
        <v>128</v>
      </c>
      <c r="G282" s="72">
        <v>140</v>
      </c>
      <c r="H282" s="72">
        <v>152</v>
      </c>
      <c r="I282" s="183" t="s">
        <v>336</v>
      </c>
      <c r="J282" s="142" t="s">
        <v>7</v>
      </c>
      <c r="K282" s="72" t="s">
        <v>2</v>
      </c>
      <c r="L282" s="72" t="s">
        <v>3</v>
      </c>
      <c r="M282" s="271"/>
      <c r="N282" s="268"/>
      <c r="O282" s="84"/>
      <c r="P282" s="84"/>
      <c r="Q282" s="3"/>
      <c r="R282" s="309" t="s">
        <v>45</v>
      </c>
      <c r="S282" s="310" t="s">
        <v>1</v>
      </c>
      <c r="T282" s="3"/>
    </row>
    <row r="283" spans="1:20" ht="6.95" customHeight="1" x14ac:dyDescent="0.25">
      <c r="A283" s="172"/>
      <c r="B283" s="173"/>
      <c r="C283" s="3"/>
      <c r="D283" s="356"/>
      <c r="E283" s="3"/>
      <c r="F283" s="84"/>
      <c r="G283" s="84"/>
      <c r="H283" s="84"/>
      <c r="I283" s="84"/>
      <c r="J283" s="84"/>
      <c r="K283" s="84"/>
      <c r="L283" s="84"/>
      <c r="M283" s="271"/>
      <c r="N283" s="268"/>
      <c r="O283" s="84"/>
      <c r="P283" s="84"/>
      <c r="Q283" s="3"/>
      <c r="R283" s="306"/>
      <c r="S283" s="236"/>
      <c r="T283" s="3"/>
    </row>
    <row r="284" spans="1:20" x14ac:dyDescent="0.25">
      <c r="A284" s="163">
        <v>50703</v>
      </c>
      <c r="B284" s="123" t="s">
        <v>295</v>
      </c>
      <c r="C284" s="3"/>
      <c r="D284" s="355">
        <v>33</v>
      </c>
      <c r="E284" s="3"/>
      <c r="F284" s="107"/>
      <c r="G284" s="145"/>
      <c r="H284" s="109"/>
      <c r="I284" s="115"/>
      <c r="J284" s="80"/>
      <c r="K284" s="80"/>
      <c r="L284" s="80"/>
      <c r="M284" s="271"/>
      <c r="N284" s="268"/>
      <c r="O284" s="84"/>
      <c r="P284" s="84"/>
      <c r="Q284" s="3"/>
      <c r="R284" s="305">
        <f t="shared" ref="R284:R286" si="52">SUM(F284:L284)</f>
        <v>0</v>
      </c>
      <c r="S284" s="235">
        <f>(R284*D284)</f>
        <v>0</v>
      </c>
      <c r="T284" s="3"/>
    </row>
    <row r="285" spans="1:20" x14ac:dyDescent="0.25">
      <c r="A285" s="163">
        <v>50704</v>
      </c>
      <c r="B285" s="123" t="s">
        <v>296</v>
      </c>
      <c r="C285" s="3"/>
      <c r="D285" s="355">
        <v>36</v>
      </c>
      <c r="E285" s="3"/>
      <c r="F285" s="110"/>
      <c r="G285" s="113"/>
      <c r="H285" s="111"/>
      <c r="I285" s="115"/>
      <c r="J285" s="80"/>
      <c r="K285" s="80"/>
      <c r="L285" s="80"/>
      <c r="M285" s="271"/>
      <c r="N285" s="268"/>
      <c r="O285" s="84"/>
      <c r="P285" s="84"/>
      <c r="Q285" s="3"/>
      <c r="R285" s="305">
        <f t="shared" si="52"/>
        <v>0</v>
      </c>
      <c r="S285" s="235">
        <f t="shared" ref="S285:S286" si="53">(R285*D285)</f>
        <v>0</v>
      </c>
      <c r="T285" s="3"/>
    </row>
    <row r="286" spans="1:20" x14ac:dyDescent="0.25">
      <c r="A286" s="163">
        <v>50701</v>
      </c>
      <c r="B286" s="123" t="s">
        <v>494</v>
      </c>
      <c r="C286" s="3"/>
      <c r="D286" s="355">
        <v>45</v>
      </c>
      <c r="E286" s="3"/>
      <c r="F286" s="112"/>
      <c r="G286" s="117"/>
      <c r="H286" s="116"/>
      <c r="I286" s="115"/>
      <c r="J286" s="80"/>
      <c r="K286" s="80"/>
      <c r="L286" s="80"/>
      <c r="M286" s="271"/>
      <c r="N286" s="268"/>
      <c r="O286" s="84"/>
      <c r="P286" s="84"/>
      <c r="Q286" s="3"/>
      <c r="R286" s="305">
        <f t="shared" si="52"/>
        <v>0</v>
      </c>
      <c r="S286" s="235">
        <f t="shared" si="53"/>
        <v>0</v>
      </c>
      <c r="T286" s="3"/>
    </row>
    <row r="287" spans="1:20" ht="6.95" customHeight="1" x14ac:dyDescent="0.25">
      <c r="A287" s="172"/>
      <c r="B287" s="173"/>
      <c r="C287" s="3"/>
      <c r="D287" s="356"/>
      <c r="E287" s="3"/>
      <c r="H287" s="84"/>
      <c r="I287" s="84"/>
      <c r="J287" s="84"/>
      <c r="K287" s="84"/>
      <c r="L287" s="84"/>
      <c r="M287" s="271"/>
      <c r="N287" s="268"/>
      <c r="O287" s="84"/>
      <c r="P287" s="84"/>
      <c r="Q287" s="3"/>
      <c r="R287" s="306"/>
      <c r="S287" s="236"/>
      <c r="T287" s="3"/>
    </row>
    <row r="288" spans="1:20" ht="18.75" x14ac:dyDescent="0.3">
      <c r="A288" s="90" t="s">
        <v>297</v>
      </c>
      <c r="B288" s="197"/>
      <c r="C288" s="3"/>
      <c r="D288" s="358" t="s">
        <v>12</v>
      </c>
      <c r="E288" s="3"/>
      <c r="F288" s="268"/>
      <c r="G288" s="268"/>
      <c r="H288" s="268"/>
      <c r="I288" s="370" t="s">
        <v>487</v>
      </c>
      <c r="J288" s="371"/>
      <c r="K288" s="371"/>
      <c r="L288" s="372"/>
      <c r="M288" s="271"/>
      <c r="N288" s="84"/>
      <c r="O288" s="84"/>
      <c r="P288" s="287" t="s">
        <v>493</v>
      </c>
      <c r="Q288" s="3"/>
      <c r="R288" s="302" t="s">
        <v>45</v>
      </c>
      <c r="S288" s="225" t="s">
        <v>1</v>
      </c>
      <c r="T288" s="3"/>
    </row>
    <row r="289" spans="1:22" ht="18.75" x14ac:dyDescent="0.3">
      <c r="A289" s="174"/>
      <c r="B289" s="198" t="s">
        <v>44</v>
      </c>
      <c r="C289" s="3"/>
      <c r="D289" s="359" t="s">
        <v>13</v>
      </c>
      <c r="E289" s="3"/>
      <c r="F289" s="268"/>
      <c r="G289" s="268"/>
      <c r="H289" s="268"/>
      <c r="I289" s="142" t="s">
        <v>179</v>
      </c>
      <c r="J289" s="142" t="s">
        <v>7</v>
      </c>
      <c r="K289" s="72" t="s">
        <v>2</v>
      </c>
      <c r="L289" s="72" t="s">
        <v>3</v>
      </c>
      <c r="M289" s="271"/>
      <c r="N289" s="84"/>
      <c r="O289" s="84"/>
      <c r="P289" s="266" t="s">
        <v>492</v>
      </c>
      <c r="Q289" s="3"/>
      <c r="R289" s="303"/>
      <c r="S289" s="304"/>
      <c r="T289" s="3"/>
    </row>
    <row r="290" spans="1:22" ht="6.95" customHeight="1" x14ac:dyDescent="0.25">
      <c r="A290" s="51"/>
      <c r="B290" s="124"/>
      <c r="C290" s="3"/>
      <c r="D290" s="356"/>
      <c r="E290" s="3"/>
      <c r="F290" s="268"/>
      <c r="G290" s="268"/>
      <c r="H290" s="268"/>
      <c r="M290" s="271"/>
      <c r="O290" s="84"/>
      <c r="P290" s="84"/>
      <c r="Q290" s="3"/>
      <c r="R290" s="290"/>
      <c r="S290" s="232"/>
      <c r="T290" s="3"/>
    </row>
    <row r="291" spans="1:22" x14ac:dyDescent="0.25">
      <c r="A291" s="38">
        <v>50751</v>
      </c>
      <c r="B291" s="130" t="s">
        <v>298</v>
      </c>
      <c r="C291" s="3"/>
      <c r="D291" s="355">
        <v>29</v>
      </c>
      <c r="E291" s="3"/>
      <c r="F291" s="268"/>
      <c r="G291" s="268"/>
      <c r="H291" s="268"/>
      <c r="I291" s="80"/>
      <c r="J291" s="115"/>
      <c r="K291" s="115"/>
      <c r="L291" s="80"/>
      <c r="M291" s="271"/>
      <c r="N291" s="84"/>
      <c r="O291" s="84"/>
      <c r="P291" s="80">
        <v>5</v>
      </c>
      <c r="Q291" s="3"/>
      <c r="R291" s="305">
        <f t="shared" ref="R291:R300" si="54">SUM(F291:L291)</f>
        <v>0</v>
      </c>
      <c r="S291" s="235">
        <f>(R291*D291)</f>
        <v>0</v>
      </c>
      <c r="T291" s="3"/>
    </row>
    <row r="292" spans="1:22" x14ac:dyDescent="0.25">
      <c r="A292" s="39">
        <v>50750</v>
      </c>
      <c r="B292" s="192" t="s">
        <v>497</v>
      </c>
      <c r="C292" s="3"/>
      <c r="D292" s="355">
        <v>38</v>
      </c>
      <c r="E292" s="3"/>
      <c r="F292" s="268"/>
      <c r="G292" s="268"/>
      <c r="H292" s="268"/>
      <c r="I292" s="178"/>
      <c r="J292" s="213"/>
      <c r="K292" s="115"/>
      <c r="L292" s="80"/>
      <c r="M292" s="271"/>
      <c r="N292" s="84"/>
      <c r="O292" s="84"/>
      <c r="P292" s="80">
        <v>5</v>
      </c>
      <c r="Q292" s="3"/>
      <c r="R292" s="305">
        <f t="shared" si="54"/>
        <v>0</v>
      </c>
      <c r="S292" s="235">
        <f t="shared" ref="S292:S300" si="55">(R292*D292)</f>
        <v>0</v>
      </c>
      <c r="T292" s="3"/>
    </row>
    <row r="293" spans="1:22" x14ac:dyDescent="0.25">
      <c r="A293" s="39">
        <v>57901</v>
      </c>
      <c r="B293" s="192" t="s">
        <v>299</v>
      </c>
      <c r="C293" s="3"/>
      <c r="D293" s="355">
        <v>59</v>
      </c>
      <c r="E293" s="3"/>
      <c r="F293" s="268"/>
      <c r="G293" s="268"/>
      <c r="H293" s="268"/>
      <c r="I293" s="144"/>
      <c r="J293" s="144"/>
      <c r="K293" s="80"/>
      <c r="L293" s="80"/>
      <c r="M293" s="271"/>
      <c r="N293" s="84"/>
      <c r="O293" s="84"/>
      <c r="P293" s="80">
        <v>5</v>
      </c>
      <c r="Q293" s="3"/>
      <c r="R293" s="305">
        <f t="shared" si="54"/>
        <v>0</v>
      </c>
      <c r="S293" s="235">
        <f t="shared" si="55"/>
        <v>0</v>
      </c>
      <c r="T293" s="3"/>
    </row>
    <row r="294" spans="1:22" x14ac:dyDescent="0.25">
      <c r="A294" s="39">
        <v>57903</v>
      </c>
      <c r="B294" s="192" t="s">
        <v>300</v>
      </c>
      <c r="C294" s="3"/>
      <c r="D294" s="355">
        <v>59</v>
      </c>
      <c r="E294" s="3"/>
      <c r="F294" s="268"/>
      <c r="G294" s="268"/>
      <c r="H294" s="268"/>
      <c r="I294" s="80"/>
      <c r="J294" s="80"/>
      <c r="K294" s="80"/>
      <c r="L294" s="80"/>
      <c r="M294" s="271"/>
      <c r="N294" s="84"/>
      <c r="O294" s="84"/>
      <c r="P294" s="80">
        <v>5</v>
      </c>
      <c r="Q294" s="3"/>
      <c r="R294" s="305">
        <f t="shared" si="54"/>
        <v>0</v>
      </c>
      <c r="S294" s="235">
        <f t="shared" si="55"/>
        <v>0</v>
      </c>
      <c r="T294" s="3"/>
    </row>
    <row r="295" spans="1:22" x14ac:dyDescent="0.25">
      <c r="A295" s="39">
        <v>57905</v>
      </c>
      <c r="B295" s="192" t="s">
        <v>301</v>
      </c>
      <c r="C295" s="3"/>
      <c r="D295" s="355">
        <v>46</v>
      </c>
      <c r="E295" s="3"/>
      <c r="F295" s="268"/>
      <c r="G295" s="268"/>
      <c r="H295" s="268"/>
      <c r="I295" s="80"/>
      <c r="J295" s="80"/>
      <c r="K295" s="80"/>
      <c r="L295" s="80"/>
      <c r="M295" s="271"/>
      <c r="N295" s="84"/>
      <c r="O295" s="84"/>
      <c r="P295" s="80">
        <v>5</v>
      </c>
      <c r="Q295" s="3"/>
      <c r="R295" s="305">
        <f t="shared" si="54"/>
        <v>0</v>
      </c>
      <c r="S295" s="235">
        <f t="shared" si="55"/>
        <v>0</v>
      </c>
      <c r="T295" s="3"/>
    </row>
    <row r="296" spans="1:22" x14ac:dyDescent="0.25">
      <c r="A296" s="39">
        <v>57950</v>
      </c>
      <c r="B296" s="192" t="s">
        <v>302</v>
      </c>
      <c r="C296" s="3"/>
      <c r="D296" s="355">
        <v>90</v>
      </c>
      <c r="E296" s="3"/>
      <c r="F296" s="268"/>
      <c r="G296" s="268"/>
      <c r="H296" s="268"/>
      <c r="I296" s="80"/>
      <c r="J296" s="80"/>
      <c r="K296" s="80"/>
      <c r="L296" s="80"/>
      <c r="M296" s="271"/>
      <c r="N296" s="84"/>
      <c r="O296" s="84"/>
      <c r="P296" s="80">
        <v>5</v>
      </c>
      <c r="Q296" s="3"/>
      <c r="R296" s="305">
        <f t="shared" si="54"/>
        <v>0</v>
      </c>
      <c r="S296" s="235">
        <f t="shared" si="55"/>
        <v>0</v>
      </c>
      <c r="T296" s="3"/>
    </row>
    <row r="297" spans="1:22" x14ac:dyDescent="0.25">
      <c r="A297" s="39">
        <v>57960</v>
      </c>
      <c r="B297" s="192" t="s">
        <v>303</v>
      </c>
      <c r="C297" s="3"/>
      <c r="D297" s="355">
        <v>90</v>
      </c>
      <c r="E297" s="3"/>
      <c r="F297" s="268"/>
      <c r="G297" s="268"/>
      <c r="H297" s="268"/>
      <c r="I297" s="80"/>
      <c r="J297" s="80"/>
      <c r="K297" s="80"/>
      <c r="L297" s="80"/>
      <c r="M297" s="271"/>
      <c r="N297" s="84"/>
      <c r="O297" s="84"/>
      <c r="P297" s="80">
        <v>5</v>
      </c>
      <c r="Q297" s="3"/>
      <c r="R297" s="305">
        <f t="shared" si="54"/>
        <v>0</v>
      </c>
      <c r="S297" s="235">
        <f t="shared" si="55"/>
        <v>0</v>
      </c>
      <c r="T297" s="3"/>
    </row>
    <row r="298" spans="1:22" x14ac:dyDescent="0.25">
      <c r="A298" s="39">
        <v>57900</v>
      </c>
      <c r="B298" s="192" t="s">
        <v>304</v>
      </c>
      <c r="C298" s="3"/>
      <c r="D298" s="355">
        <v>58</v>
      </c>
      <c r="E298" s="3"/>
      <c r="F298" s="268"/>
      <c r="G298" s="268"/>
      <c r="H298" s="268"/>
      <c r="I298" s="80"/>
      <c r="J298" s="80"/>
      <c r="K298" s="80"/>
      <c r="L298" s="80"/>
      <c r="M298" s="271"/>
      <c r="N298" s="84"/>
      <c r="O298" s="84"/>
      <c r="P298" s="80">
        <v>5</v>
      </c>
      <c r="Q298" s="3"/>
      <c r="R298" s="305">
        <f t="shared" si="54"/>
        <v>0</v>
      </c>
      <c r="S298" s="235">
        <f t="shared" si="55"/>
        <v>0</v>
      </c>
      <c r="T298" s="3"/>
    </row>
    <row r="299" spans="1:22" x14ac:dyDescent="0.25">
      <c r="A299" s="39">
        <v>57904</v>
      </c>
      <c r="B299" s="192" t="s">
        <v>305</v>
      </c>
      <c r="C299" s="3"/>
      <c r="D299" s="355">
        <v>58</v>
      </c>
      <c r="E299" s="3"/>
      <c r="F299" s="268"/>
      <c r="G299" s="268"/>
      <c r="H299" s="268"/>
      <c r="I299" s="80"/>
      <c r="J299" s="80"/>
      <c r="K299" s="80"/>
      <c r="L299" s="80"/>
      <c r="M299" s="271"/>
      <c r="N299" s="84"/>
      <c r="O299" s="84"/>
      <c r="P299" s="80">
        <v>5</v>
      </c>
      <c r="Q299" s="3"/>
      <c r="R299" s="305">
        <f t="shared" si="54"/>
        <v>0</v>
      </c>
      <c r="S299" s="235">
        <f t="shared" si="55"/>
        <v>0</v>
      </c>
      <c r="T299" s="3"/>
    </row>
    <row r="300" spans="1:22" x14ac:dyDescent="0.25">
      <c r="A300" s="39">
        <v>57906</v>
      </c>
      <c r="B300" s="192" t="s">
        <v>306</v>
      </c>
      <c r="C300" s="3"/>
      <c r="D300" s="355">
        <v>44</v>
      </c>
      <c r="E300" s="3"/>
      <c r="F300" s="268"/>
      <c r="G300" s="268"/>
      <c r="H300" s="268"/>
      <c r="I300" s="80"/>
      <c r="J300" s="80"/>
      <c r="K300" s="80"/>
      <c r="L300" s="80"/>
      <c r="M300" s="271"/>
      <c r="N300" s="84"/>
      <c r="O300" s="84"/>
      <c r="P300" s="80">
        <v>5</v>
      </c>
      <c r="Q300" s="3"/>
      <c r="R300" s="305">
        <f t="shared" si="54"/>
        <v>0</v>
      </c>
      <c r="S300" s="235">
        <f t="shared" si="55"/>
        <v>0</v>
      </c>
      <c r="T300" s="3"/>
    </row>
    <row r="301" spans="1:22" ht="6.95" customHeight="1" x14ac:dyDescent="0.25">
      <c r="A301" s="52"/>
      <c r="B301" s="128"/>
      <c r="C301" s="4"/>
      <c r="D301" s="360"/>
      <c r="E301" s="4"/>
      <c r="N301" s="84"/>
      <c r="O301" s="84"/>
      <c r="P301" s="84"/>
      <c r="R301" s="306"/>
      <c r="S301" s="236"/>
      <c r="T301" s="4"/>
      <c r="U301" s="5"/>
      <c r="V301" s="7"/>
    </row>
    <row r="302" spans="1:22" ht="18.75" x14ac:dyDescent="0.3">
      <c r="A302" s="90" t="s">
        <v>123</v>
      </c>
      <c r="B302" s="129"/>
      <c r="C302" s="15"/>
      <c r="D302" s="358" t="s">
        <v>12</v>
      </c>
      <c r="E302" s="101"/>
      <c r="I302" s="104" t="s">
        <v>14</v>
      </c>
      <c r="J302" s="189"/>
      <c r="K302" s="190" t="s">
        <v>488</v>
      </c>
      <c r="L302" s="191"/>
      <c r="M302" s="330"/>
      <c r="P302" s="287" t="s">
        <v>493</v>
      </c>
      <c r="Q302" s="4"/>
      <c r="R302" s="302" t="s">
        <v>45</v>
      </c>
      <c r="S302" s="225" t="s">
        <v>1</v>
      </c>
      <c r="T302" s="15"/>
    </row>
    <row r="303" spans="1:22" s="12" customFormat="1" ht="18.75" x14ac:dyDescent="0.3">
      <c r="A303" s="105"/>
      <c r="B303" s="198" t="s">
        <v>44</v>
      </c>
      <c r="C303" s="15"/>
      <c r="D303" s="359" t="s">
        <v>13</v>
      </c>
      <c r="E303" s="101"/>
      <c r="F303" s="324"/>
      <c r="G303" s="324"/>
      <c r="H303" s="324"/>
      <c r="I303" s="106" t="s">
        <v>15</v>
      </c>
      <c r="J303" s="72" t="s">
        <v>7</v>
      </c>
      <c r="K303" s="72" t="s">
        <v>2</v>
      </c>
      <c r="L303" s="72" t="s">
        <v>3</v>
      </c>
      <c r="M303" s="331"/>
      <c r="N303" s="77"/>
      <c r="O303" s="77"/>
      <c r="P303" s="266" t="s">
        <v>492</v>
      </c>
      <c r="Q303" s="15"/>
      <c r="R303" s="303"/>
      <c r="S303" s="304"/>
      <c r="T303" s="15"/>
    </row>
    <row r="304" spans="1:22" ht="6.95" customHeight="1" x14ac:dyDescent="0.25">
      <c r="A304" s="51"/>
      <c r="B304" s="124"/>
      <c r="C304" s="2"/>
      <c r="D304" s="360"/>
      <c r="E304" s="2"/>
      <c r="R304" s="290"/>
      <c r="S304" s="232"/>
      <c r="T304" s="2"/>
      <c r="U304" s="5"/>
      <c r="V304" s="7"/>
    </row>
    <row r="305" spans="1:20" x14ac:dyDescent="0.25">
      <c r="A305" s="53">
        <v>59311</v>
      </c>
      <c r="B305" s="123" t="s">
        <v>307</v>
      </c>
      <c r="C305" s="3"/>
      <c r="D305" s="355">
        <v>17</v>
      </c>
      <c r="E305" s="3"/>
      <c r="I305" s="107"/>
      <c r="J305" s="80"/>
      <c r="K305" s="80"/>
      <c r="L305" s="80"/>
      <c r="M305" s="267"/>
      <c r="P305" s="333">
        <v>10</v>
      </c>
      <c r="Q305" s="2"/>
      <c r="R305" s="305">
        <f>SUM(F305:L305)</f>
        <v>0</v>
      </c>
      <c r="S305" s="235">
        <f>(R305*D305)</f>
        <v>0</v>
      </c>
      <c r="T305" s="3"/>
    </row>
    <row r="306" spans="1:20" x14ac:dyDescent="0.25">
      <c r="A306" s="53">
        <v>59312</v>
      </c>
      <c r="B306" s="123" t="s">
        <v>308</v>
      </c>
      <c r="C306" s="3"/>
      <c r="D306" s="355">
        <v>25</v>
      </c>
      <c r="E306" s="3"/>
      <c r="I306" s="110"/>
      <c r="J306" s="80"/>
      <c r="K306" s="80"/>
      <c r="L306" s="80"/>
      <c r="M306" s="271"/>
      <c r="P306" s="333">
        <v>10</v>
      </c>
      <c r="Q306" s="3"/>
      <c r="R306" s="305">
        <f t="shared" ref="R306:R326" si="56">SUM(F306:L306)</f>
        <v>0</v>
      </c>
      <c r="S306" s="235">
        <f t="shared" ref="S306:S326" si="57">(R306*D306)</f>
        <v>0</v>
      </c>
      <c r="T306" s="3"/>
    </row>
    <row r="307" spans="1:20" x14ac:dyDescent="0.25">
      <c r="A307" s="53">
        <v>59314</v>
      </c>
      <c r="B307" s="123" t="s">
        <v>309</v>
      </c>
      <c r="C307" s="3"/>
      <c r="D307" s="355">
        <v>17</v>
      </c>
      <c r="E307" s="3"/>
      <c r="I307" s="110"/>
      <c r="J307" s="80"/>
      <c r="K307" s="80"/>
      <c r="L307" s="80"/>
      <c r="M307" s="271"/>
      <c r="P307" s="333">
        <v>10</v>
      </c>
      <c r="Q307" s="3"/>
      <c r="R307" s="305">
        <f t="shared" si="56"/>
        <v>0</v>
      </c>
      <c r="S307" s="235">
        <f t="shared" si="57"/>
        <v>0</v>
      </c>
      <c r="T307" s="3"/>
    </row>
    <row r="308" spans="1:20" x14ac:dyDescent="0.25">
      <c r="A308" s="53">
        <v>59411</v>
      </c>
      <c r="B308" s="123" t="s">
        <v>310</v>
      </c>
      <c r="C308" s="3"/>
      <c r="D308" s="355">
        <v>22</v>
      </c>
      <c r="E308" s="3"/>
      <c r="I308" s="114"/>
      <c r="J308" s="80"/>
      <c r="K308" s="80"/>
      <c r="L308" s="80"/>
      <c r="M308" s="271"/>
      <c r="P308" s="333">
        <v>10</v>
      </c>
      <c r="Q308" s="3"/>
      <c r="R308" s="305">
        <f t="shared" si="56"/>
        <v>0</v>
      </c>
      <c r="S308" s="235">
        <f t="shared" si="57"/>
        <v>0</v>
      </c>
      <c r="T308" s="3"/>
    </row>
    <row r="309" spans="1:20" x14ac:dyDescent="0.25">
      <c r="A309" s="53">
        <v>59412</v>
      </c>
      <c r="B309" s="123" t="s">
        <v>311</v>
      </c>
      <c r="C309" s="3"/>
      <c r="D309" s="355">
        <v>26</v>
      </c>
      <c r="E309" s="3"/>
      <c r="I309" s="114"/>
      <c r="J309" s="80"/>
      <c r="K309" s="80"/>
      <c r="L309" s="80"/>
      <c r="M309" s="271"/>
      <c r="P309" s="333">
        <v>10</v>
      </c>
      <c r="Q309" s="3"/>
      <c r="R309" s="305">
        <f t="shared" si="56"/>
        <v>0</v>
      </c>
      <c r="S309" s="235">
        <f t="shared" si="57"/>
        <v>0</v>
      </c>
      <c r="T309" s="3"/>
    </row>
    <row r="310" spans="1:20" x14ac:dyDescent="0.25">
      <c r="A310" s="53">
        <v>59413</v>
      </c>
      <c r="B310" s="123" t="s">
        <v>312</v>
      </c>
      <c r="C310" s="3"/>
      <c r="D310" s="355">
        <v>32</v>
      </c>
      <c r="E310" s="3"/>
      <c r="I310" s="110"/>
      <c r="J310" s="80"/>
      <c r="K310" s="80"/>
      <c r="L310" s="80"/>
      <c r="M310" s="271"/>
      <c r="P310" s="333">
        <v>10</v>
      </c>
      <c r="Q310" s="3"/>
      <c r="R310" s="305">
        <f t="shared" si="56"/>
        <v>0</v>
      </c>
      <c r="S310" s="235">
        <f t="shared" si="57"/>
        <v>0</v>
      </c>
      <c r="T310" s="3"/>
    </row>
    <row r="311" spans="1:20" x14ac:dyDescent="0.25">
      <c r="A311" s="53">
        <v>59414</v>
      </c>
      <c r="B311" s="123" t="s">
        <v>313</v>
      </c>
      <c r="C311" s="3"/>
      <c r="D311" s="355">
        <v>36</v>
      </c>
      <c r="E311" s="3"/>
      <c r="I311" s="110"/>
      <c r="J311" s="80"/>
      <c r="K311" s="80"/>
      <c r="L311" s="80"/>
      <c r="M311" s="271"/>
      <c r="P311" s="333">
        <v>10</v>
      </c>
      <c r="Q311" s="3"/>
      <c r="R311" s="305">
        <f t="shared" si="56"/>
        <v>0</v>
      </c>
      <c r="S311" s="235">
        <f t="shared" si="57"/>
        <v>0</v>
      </c>
      <c r="T311" s="3"/>
    </row>
    <row r="312" spans="1:20" x14ac:dyDescent="0.25">
      <c r="A312" s="53">
        <v>59098</v>
      </c>
      <c r="B312" s="123" t="s">
        <v>314</v>
      </c>
      <c r="C312" s="3"/>
      <c r="D312" s="355">
        <v>22</v>
      </c>
      <c r="E312" s="3"/>
      <c r="I312" s="110"/>
      <c r="J312" s="80"/>
      <c r="K312" s="80"/>
      <c r="L312" s="80"/>
      <c r="M312" s="271"/>
      <c r="P312" s="333">
        <v>50</v>
      </c>
      <c r="Q312" s="3"/>
      <c r="R312" s="305">
        <f t="shared" si="56"/>
        <v>0</v>
      </c>
      <c r="S312" s="235">
        <f t="shared" si="57"/>
        <v>0</v>
      </c>
      <c r="T312" s="3"/>
    </row>
    <row r="313" spans="1:20" x14ac:dyDescent="0.25">
      <c r="A313" s="53">
        <v>59099</v>
      </c>
      <c r="B313" s="123" t="s">
        <v>315</v>
      </c>
      <c r="C313" s="3"/>
      <c r="D313" s="355">
        <v>26</v>
      </c>
      <c r="E313" s="3"/>
      <c r="I313" s="110"/>
      <c r="J313" s="80"/>
      <c r="K313" s="80"/>
      <c r="L313" s="80"/>
      <c r="M313" s="271"/>
      <c r="P313" s="333">
        <v>50</v>
      </c>
      <c r="Q313" s="3"/>
      <c r="R313" s="305">
        <f t="shared" si="56"/>
        <v>0</v>
      </c>
      <c r="S313" s="235">
        <f t="shared" si="57"/>
        <v>0</v>
      </c>
      <c r="T313" s="3"/>
    </row>
    <row r="314" spans="1:20" x14ac:dyDescent="0.25">
      <c r="A314" s="53">
        <v>59093</v>
      </c>
      <c r="B314" s="123" t="s">
        <v>316</v>
      </c>
      <c r="C314" s="3"/>
      <c r="D314" s="355">
        <v>35</v>
      </c>
      <c r="E314" s="3"/>
      <c r="I314" s="110"/>
      <c r="J314" s="80"/>
      <c r="K314" s="80"/>
      <c r="L314" s="80"/>
      <c r="M314" s="271"/>
      <c r="P314" s="333">
        <v>50</v>
      </c>
      <c r="Q314" s="3"/>
      <c r="R314" s="305">
        <f t="shared" si="56"/>
        <v>0</v>
      </c>
      <c r="S314" s="235">
        <f t="shared" si="57"/>
        <v>0</v>
      </c>
      <c r="T314" s="3"/>
    </row>
    <row r="315" spans="1:20" x14ac:dyDescent="0.25">
      <c r="A315" s="53">
        <v>59830</v>
      </c>
      <c r="B315" s="123" t="s">
        <v>317</v>
      </c>
      <c r="C315" s="3"/>
      <c r="D315" s="355">
        <v>17</v>
      </c>
      <c r="E315" s="3"/>
      <c r="I315" s="110"/>
      <c r="J315" s="111"/>
      <c r="K315" s="115"/>
      <c r="L315" s="80"/>
      <c r="M315" s="271"/>
      <c r="P315" s="333">
        <v>10</v>
      </c>
      <c r="Q315" s="3"/>
      <c r="R315" s="305">
        <f t="shared" si="56"/>
        <v>0</v>
      </c>
      <c r="S315" s="235">
        <f t="shared" si="57"/>
        <v>0</v>
      </c>
      <c r="T315" s="3"/>
    </row>
    <row r="316" spans="1:20" x14ac:dyDescent="0.25">
      <c r="A316" s="53">
        <v>59823</v>
      </c>
      <c r="B316" s="123" t="s">
        <v>318</v>
      </c>
      <c r="C316" s="3"/>
      <c r="D316" s="355">
        <v>17</v>
      </c>
      <c r="E316" s="3"/>
      <c r="I316" s="110"/>
      <c r="J316" s="111"/>
      <c r="K316" s="115"/>
      <c r="L316" s="80"/>
      <c r="M316" s="271"/>
      <c r="P316" s="333">
        <v>10</v>
      </c>
      <c r="Q316" s="3"/>
      <c r="R316" s="305">
        <f t="shared" si="56"/>
        <v>0</v>
      </c>
      <c r="S316" s="235">
        <f t="shared" si="57"/>
        <v>0</v>
      </c>
      <c r="T316" s="3"/>
    </row>
    <row r="317" spans="1:20" x14ac:dyDescent="0.25">
      <c r="A317" s="53">
        <v>59720</v>
      </c>
      <c r="B317" s="123" t="s">
        <v>319</v>
      </c>
      <c r="C317" s="3"/>
      <c r="D317" s="355">
        <v>22</v>
      </c>
      <c r="E317" s="3"/>
      <c r="I317" s="110"/>
      <c r="J317" s="111"/>
      <c r="K317" s="115"/>
      <c r="L317" s="80"/>
      <c r="M317" s="271"/>
      <c r="P317" s="333">
        <v>10</v>
      </c>
      <c r="Q317" s="3"/>
      <c r="R317" s="305">
        <f t="shared" si="56"/>
        <v>0</v>
      </c>
      <c r="S317" s="235">
        <f t="shared" si="57"/>
        <v>0</v>
      </c>
      <c r="T317" s="3"/>
    </row>
    <row r="318" spans="1:20" x14ac:dyDescent="0.25">
      <c r="A318" s="53">
        <v>59097</v>
      </c>
      <c r="B318" s="123" t="s">
        <v>320</v>
      </c>
      <c r="C318" s="3"/>
      <c r="D318" s="355">
        <v>7</v>
      </c>
      <c r="E318" s="3"/>
      <c r="I318" s="110"/>
      <c r="J318" s="80"/>
      <c r="K318" s="80"/>
      <c r="L318" s="80"/>
      <c r="M318" s="271"/>
      <c r="P318" s="333">
        <v>100</v>
      </c>
      <c r="Q318" s="3"/>
      <c r="R318" s="305">
        <f t="shared" si="56"/>
        <v>0</v>
      </c>
      <c r="S318" s="235">
        <f t="shared" si="57"/>
        <v>0</v>
      </c>
      <c r="T318" s="3"/>
    </row>
    <row r="319" spans="1:20" x14ac:dyDescent="0.25">
      <c r="A319" s="53">
        <v>59091</v>
      </c>
      <c r="B319" s="123" t="s">
        <v>321</v>
      </c>
      <c r="C319" s="3"/>
      <c r="D319" s="355">
        <v>14</v>
      </c>
      <c r="E319" s="3"/>
      <c r="I319" s="110"/>
      <c r="J319" s="113"/>
      <c r="K319" s="80"/>
      <c r="L319" s="80"/>
      <c r="M319" s="271"/>
      <c r="P319" s="333">
        <v>20</v>
      </c>
      <c r="Q319" s="3"/>
      <c r="R319" s="305">
        <f t="shared" si="56"/>
        <v>0</v>
      </c>
      <c r="S319" s="235">
        <f t="shared" si="57"/>
        <v>0</v>
      </c>
      <c r="T319" s="3"/>
    </row>
    <row r="320" spans="1:20" x14ac:dyDescent="0.25">
      <c r="A320" s="53">
        <v>59092</v>
      </c>
      <c r="B320" s="123" t="s">
        <v>322</v>
      </c>
      <c r="C320" s="3"/>
      <c r="D320" s="355">
        <v>14</v>
      </c>
      <c r="E320" s="3"/>
      <c r="I320" s="110"/>
      <c r="J320" s="113"/>
      <c r="K320" s="80"/>
      <c r="L320" s="80"/>
      <c r="M320" s="271"/>
      <c r="P320" s="333">
        <v>20</v>
      </c>
      <c r="Q320" s="3"/>
      <c r="R320" s="305">
        <f t="shared" si="56"/>
        <v>0</v>
      </c>
      <c r="S320" s="235">
        <f t="shared" si="57"/>
        <v>0</v>
      </c>
      <c r="T320" s="3"/>
    </row>
    <row r="321" spans="1:22" x14ac:dyDescent="0.25">
      <c r="A321" s="53">
        <v>50017</v>
      </c>
      <c r="B321" s="123" t="s">
        <v>323</v>
      </c>
      <c r="C321" s="3"/>
      <c r="D321" s="355">
        <v>7</v>
      </c>
      <c r="E321" s="3"/>
      <c r="I321" s="80"/>
      <c r="J321" s="110"/>
      <c r="K321" s="113"/>
      <c r="L321" s="111"/>
      <c r="M321" s="271"/>
      <c r="P321" s="333">
        <v>100</v>
      </c>
      <c r="Q321" s="3"/>
      <c r="R321" s="305">
        <f t="shared" si="56"/>
        <v>0</v>
      </c>
      <c r="S321" s="235">
        <f t="shared" si="57"/>
        <v>0</v>
      </c>
      <c r="T321" s="3"/>
    </row>
    <row r="322" spans="1:22" x14ac:dyDescent="0.25">
      <c r="A322" s="53">
        <v>59502</v>
      </c>
      <c r="B322" s="123" t="s">
        <v>324</v>
      </c>
      <c r="C322" s="3"/>
      <c r="D322" s="355">
        <v>14</v>
      </c>
      <c r="E322" s="3"/>
      <c r="I322" s="80"/>
      <c r="J322" s="110"/>
      <c r="K322" s="113"/>
      <c r="L322" s="111"/>
      <c r="M322" s="271"/>
      <c r="P322" s="333">
        <v>10</v>
      </c>
      <c r="Q322" s="3"/>
      <c r="R322" s="305">
        <f t="shared" si="56"/>
        <v>0</v>
      </c>
      <c r="S322" s="235">
        <f t="shared" si="57"/>
        <v>0</v>
      </c>
      <c r="T322" s="3"/>
    </row>
    <row r="323" spans="1:22" x14ac:dyDescent="0.25">
      <c r="A323" s="53">
        <v>59614</v>
      </c>
      <c r="B323" s="123" t="s">
        <v>325</v>
      </c>
      <c r="C323" s="3"/>
      <c r="D323" s="355">
        <v>7</v>
      </c>
      <c r="E323" s="3"/>
      <c r="I323" s="80"/>
      <c r="J323" s="110"/>
      <c r="K323" s="113"/>
      <c r="L323" s="111"/>
      <c r="M323" s="271"/>
      <c r="P323" s="333">
        <v>10</v>
      </c>
      <c r="Q323" s="3"/>
      <c r="R323" s="305">
        <f t="shared" si="56"/>
        <v>0</v>
      </c>
      <c r="S323" s="235">
        <f t="shared" si="57"/>
        <v>0</v>
      </c>
      <c r="T323" s="3"/>
    </row>
    <row r="324" spans="1:22" x14ac:dyDescent="0.25">
      <c r="A324" s="53">
        <v>59615</v>
      </c>
      <c r="B324" s="123" t="s">
        <v>326</v>
      </c>
      <c r="C324" s="3"/>
      <c r="D324" s="355">
        <v>15</v>
      </c>
      <c r="E324" s="3"/>
      <c r="I324" s="80"/>
      <c r="J324" s="110"/>
      <c r="K324" s="113"/>
      <c r="L324" s="111"/>
      <c r="M324" s="271"/>
      <c r="P324" s="333">
        <v>10</v>
      </c>
      <c r="Q324" s="3"/>
      <c r="R324" s="305">
        <f t="shared" ref="R324:R325" si="58">SUM(F324:L324)</f>
        <v>0</v>
      </c>
      <c r="S324" s="235">
        <f t="shared" ref="S324:S325" si="59">(R324*D324)</f>
        <v>0</v>
      </c>
      <c r="T324" s="3"/>
    </row>
    <row r="325" spans="1:22" x14ac:dyDescent="0.25">
      <c r="A325" s="53">
        <v>59906</v>
      </c>
      <c r="B325" s="123" t="s">
        <v>327</v>
      </c>
      <c r="C325" s="3"/>
      <c r="D325" s="355">
        <v>11</v>
      </c>
      <c r="E325" s="3"/>
      <c r="I325" s="80"/>
      <c r="J325" s="110"/>
      <c r="K325" s="113"/>
      <c r="L325" s="111"/>
      <c r="M325" s="271"/>
      <c r="P325" s="333">
        <v>10</v>
      </c>
      <c r="Q325" s="3"/>
      <c r="R325" s="305">
        <f t="shared" si="58"/>
        <v>0</v>
      </c>
      <c r="S325" s="235">
        <f t="shared" si="59"/>
        <v>0</v>
      </c>
      <c r="T325" s="3"/>
    </row>
    <row r="326" spans="1:22" x14ac:dyDescent="0.25">
      <c r="A326" s="53">
        <v>59994</v>
      </c>
      <c r="B326" s="123" t="s">
        <v>643</v>
      </c>
      <c r="C326" s="3"/>
      <c r="D326" s="362">
        <v>6</v>
      </c>
      <c r="E326" s="3"/>
      <c r="I326" s="80"/>
      <c r="J326" s="112"/>
      <c r="K326" s="117"/>
      <c r="L326" s="116"/>
      <c r="M326" s="271"/>
      <c r="P326" s="333">
        <v>10</v>
      </c>
      <c r="Q326" s="3"/>
      <c r="R326" s="305">
        <f t="shared" si="56"/>
        <v>0</v>
      </c>
      <c r="S326" s="235">
        <f t="shared" si="57"/>
        <v>0</v>
      </c>
      <c r="T326" s="3"/>
    </row>
    <row r="327" spans="1:22" ht="6.95" customHeight="1" x14ac:dyDescent="0.25">
      <c r="A327" s="1"/>
      <c r="B327" s="124"/>
      <c r="C327" s="41"/>
      <c r="D327" s="360"/>
      <c r="E327" s="2"/>
      <c r="R327" s="311"/>
      <c r="S327" s="311"/>
      <c r="T327" s="2"/>
      <c r="U327" s="5"/>
      <c r="V327" s="7"/>
    </row>
    <row r="328" spans="1:22" ht="18.75" x14ac:dyDescent="0.3">
      <c r="A328" s="118" t="s">
        <v>124</v>
      </c>
      <c r="B328" s="127"/>
      <c r="C328" s="40"/>
      <c r="D328" s="357" t="s">
        <v>12</v>
      </c>
      <c r="E328" s="2"/>
      <c r="F328" s="264"/>
      <c r="G328" s="264"/>
      <c r="R328" s="311"/>
      <c r="S328" s="311"/>
      <c r="T328" s="2"/>
      <c r="U328" s="5"/>
      <c r="V328" s="7"/>
    </row>
    <row r="329" spans="1:22" x14ac:dyDescent="0.25">
      <c r="A329" s="38"/>
      <c r="B329" s="130" t="s">
        <v>189</v>
      </c>
      <c r="C329" s="42"/>
      <c r="D329" s="355">
        <v>2</v>
      </c>
      <c r="E329" s="3"/>
      <c r="F329" s="264"/>
      <c r="G329" s="264"/>
      <c r="H329" s="119"/>
      <c r="I329" s="119"/>
      <c r="J329" s="119"/>
      <c r="K329" s="119"/>
      <c r="L329" s="119"/>
      <c r="R329" s="312"/>
      <c r="S329" s="312"/>
      <c r="T329" s="3"/>
    </row>
    <row r="330" spans="1:22" x14ac:dyDescent="0.25">
      <c r="A330" s="38"/>
      <c r="B330" s="130" t="s">
        <v>67</v>
      </c>
      <c r="C330" s="42"/>
      <c r="D330" s="355">
        <v>7</v>
      </c>
      <c r="E330" s="3"/>
      <c r="F330" s="264"/>
      <c r="G330" s="264"/>
      <c r="H330" s="119"/>
      <c r="I330" s="119"/>
      <c r="J330" s="119"/>
      <c r="K330" s="119"/>
      <c r="L330" s="119"/>
      <c r="R330" s="312"/>
      <c r="S330" s="312"/>
      <c r="T330" s="3"/>
    </row>
    <row r="331" spans="1:22" x14ac:dyDescent="0.25">
      <c r="A331" s="39"/>
      <c r="B331" s="130" t="s">
        <v>644</v>
      </c>
      <c r="C331" s="42"/>
      <c r="D331" s="355">
        <v>8</v>
      </c>
      <c r="E331" s="3"/>
      <c r="F331" s="264"/>
      <c r="G331" s="264"/>
      <c r="H331" s="119"/>
      <c r="I331" s="119"/>
      <c r="J331" s="119"/>
      <c r="K331" s="119"/>
      <c r="L331" s="119"/>
      <c r="R331" s="312"/>
      <c r="S331" s="312"/>
      <c r="T331" s="3"/>
    </row>
    <row r="332" spans="1:22" x14ac:dyDescent="0.25">
      <c r="A332" s="6"/>
      <c r="B332" s="123" t="s">
        <v>645</v>
      </c>
      <c r="C332" s="42"/>
      <c r="D332" s="355">
        <v>10</v>
      </c>
      <c r="E332" s="3"/>
      <c r="F332" s="264"/>
      <c r="G332" s="264"/>
      <c r="H332" s="119"/>
      <c r="I332" s="119"/>
      <c r="J332" s="119"/>
      <c r="K332" s="119"/>
      <c r="L332" s="119"/>
      <c r="R332" s="312"/>
      <c r="S332" s="312"/>
      <c r="T332" s="3"/>
    </row>
    <row r="333" spans="1:22" x14ac:dyDescent="0.25">
      <c r="A333" s="6"/>
      <c r="B333" s="123" t="s">
        <v>328</v>
      </c>
      <c r="C333" s="42"/>
      <c r="D333" s="355">
        <v>10</v>
      </c>
      <c r="E333" s="3"/>
      <c r="F333" s="264"/>
      <c r="G333" s="264"/>
      <c r="H333" s="119"/>
      <c r="I333" s="119"/>
      <c r="J333" s="119"/>
      <c r="K333" s="119"/>
      <c r="L333" s="119"/>
      <c r="R333" s="312"/>
      <c r="S333" s="312"/>
      <c r="T333" s="3"/>
    </row>
    <row r="334" spans="1:22" ht="9.9499999999999993" customHeight="1" x14ac:dyDescent="0.25">
      <c r="A334" s="1"/>
      <c r="B334" s="2"/>
      <c r="C334" s="2"/>
      <c r="E334" s="2"/>
      <c r="M334" s="267"/>
      <c r="N334" s="210"/>
      <c r="O334" s="210"/>
      <c r="P334" s="210"/>
      <c r="Q334" s="2"/>
      <c r="T334" s="3"/>
    </row>
    <row r="335" spans="1:22" ht="18.75" x14ac:dyDescent="0.3">
      <c r="A335" s="10" t="s">
        <v>28</v>
      </c>
      <c r="D335" s="146" t="s">
        <v>57</v>
      </c>
      <c r="G335" s="34"/>
      <c r="R335" s="315" t="s">
        <v>30</v>
      </c>
      <c r="S335" s="316">
        <f>SUM(S23:S326)</f>
        <v>0</v>
      </c>
      <c r="T335" s="2"/>
    </row>
    <row r="336" spans="1:22" ht="18.75" x14ac:dyDescent="0.3">
      <c r="A336" s="16" t="s">
        <v>31</v>
      </c>
      <c r="D336" s="120"/>
      <c r="F336" s="34" t="s">
        <v>58</v>
      </c>
      <c r="G336" s="34" t="s">
        <v>43</v>
      </c>
      <c r="R336" s="315" t="s">
        <v>29</v>
      </c>
      <c r="S336" s="317">
        <f>IF((S335)=0,(0),IF((S335+'Ladies Order Form'!U267+'Gents Order Form'!W335)&lt;=350,(90),IF((S335+'Ladies Order Form'!U267+'Gents Order Form'!W335)&lt;=700,(45),IF((S335+'Ladies Order Form'!U267+'Gents Order Form'!W335)&gt;=700,(0)))))</f>
        <v>0</v>
      </c>
    </row>
    <row r="337" spans="1:19" ht="18.75" x14ac:dyDescent="0.3">
      <c r="A337" s="16" t="s">
        <v>32</v>
      </c>
      <c r="F337" s="34"/>
      <c r="G337" s="34" t="s">
        <v>183</v>
      </c>
      <c r="R337" s="315" t="s">
        <v>9</v>
      </c>
      <c r="S337" s="316">
        <f>SUM(S335:S336)</f>
        <v>0</v>
      </c>
    </row>
    <row r="338" spans="1:19" ht="18.75" x14ac:dyDescent="0.3">
      <c r="A338" s="10" t="s">
        <v>55</v>
      </c>
      <c r="F338" s="34"/>
      <c r="G338" s="34" t="s">
        <v>184</v>
      </c>
      <c r="R338" s="315" t="s">
        <v>10</v>
      </c>
      <c r="S338" s="318" t="s">
        <v>52</v>
      </c>
    </row>
    <row r="339" spans="1:19" ht="19.5" thickBot="1" x14ac:dyDescent="0.35">
      <c r="A339" s="10" t="s">
        <v>56</v>
      </c>
      <c r="F339" s="34"/>
      <c r="G339" s="34" t="s">
        <v>185</v>
      </c>
      <c r="I339" s="147" t="s">
        <v>180</v>
      </c>
      <c r="R339" s="319" t="s">
        <v>8</v>
      </c>
      <c r="S339" s="320">
        <f>S337</f>
        <v>0</v>
      </c>
    </row>
    <row r="340" spans="1:19" ht="9.9499999999999993" customHeight="1" thickTop="1" x14ac:dyDescent="0.25"/>
    <row r="341" spans="1:19" x14ac:dyDescent="0.25">
      <c r="B341" s="354" t="s">
        <v>63</v>
      </c>
      <c r="C341" s="36"/>
      <c r="F341" s="215" t="s">
        <v>17</v>
      </c>
      <c r="G341" s="216" t="s">
        <v>18</v>
      </c>
      <c r="H341" s="216" t="s">
        <v>19</v>
      </c>
      <c r="I341" s="216" t="s">
        <v>20</v>
      </c>
      <c r="J341" s="215" t="s">
        <v>53</v>
      </c>
      <c r="K341" s="215" t="s">
        <v>331</v>
      </c>
      <c r="L341" s="216" t="s">
        <v>24</v>
      </c>
      <c r="M341" s="334"/>
      <c r="N341" s="215" t="s">
        <v>329</v>
      </c>
      <c r="O341" s="321" t="s">
        <v>23</v>
      </c>
      <c r="P341" s="216" t="s">
        <v>22</v>
      </c>
      <c r="Q341" s="341"/>
      <c r="R341" s="215" t="s">
        <v>21</v>
      </c>
    </row>
    <row r="342" spans="1:19" ht="15" customHeight="1" x14ac:dyDescent="0.3">
      <c r="B342" s="36" t="s">
        <v>143</v>
      </c>
      <c r="C342" s="36"/>
      <c r="D342" s="79" t="s">
        <v>16</v>
      </c>
      <c r="F342" s="153"/>
      <c r="G342" s="154"/>
      <c r="H342" s="154"/>
      <c r="I342" s="154"/>
      <c r="J342" s="154"/>
      <c r="K342" s="154"/>
      <c r="L342" s="154"/>
      <c r="N342" s="175"/>
      <c r="O342" s="175"/>
      <c r="P342" s="176"/>
      <c r="R342" s="322"/>
    </row>
    <row r="343" spans="1:19" ht="15" customHeight="1" x14ac:dyDescent="0.3">
      <c r="B343" s="36" t="s">
        <v>26</v>
      </c>
      <c r="C343" s="36"/>
      <c r="D343" s="79" t="s">
        <v>330</v>
      </c>
      <c r="F343" s="153"/>
      <c r="G343" s="154"/>
      <c r="H343" s="175"/>
      <c r="I343" s="154"/>
      <c r="J343" s="154"/>
      <c r="K343" s="155"/>
      <c r="L343" s="155"/>
      <c r="N343" s="175"/>
      <c r="O343" s="175"/>
      <c r="P343" s="175"/>
      <c r="R343" s="164"/>
    </row>
    <row r="344" spans="1:19" ht="15" customHeight="1" x14ac:dyDescent="0.3">
      <c r="B344" s="36" t="s">
        <v>46</v>
      </c>
      <c r="C344" s="36"/>
      <c r="D344" s="79" t="s">
        <v>133</v>
      </c>
      <c r="F344" s="153"/>
      <c r="G344" s="154"/>
      <c r="H344" s="175"/>
      <c r="I344" s="175"/>
      <c r="J344" s="276"/>
      <c r="K344" s="276"/>
      <c r="L344" s="277"/>
      <c r="N344" s="275"/>
      <c r="O344" s="276"/>
      <c r="P344" s="278"/>
      <c r="R344" s="114"/>
    </row>
    <row r="345" spans="1:19" ht="15" customHeight="1" x14ac:dyDescent="0.3">
      <c r="C345" s="36"/>
      <c r="D345" s="79" t="s">
        <v>134</v>
      </c>
      <c r="F345" s="153"/>
      <c r="G345" s="153"/>
      <c r="H345" s="153"/>
      <c r="I345" s="153"/>
      <c r="J345" s="347"/>
      <c r="K345" s="347"/>
      <c r="L345" s="111"/>
      <c r="N345" s="110"/>
      <c r="O345" s="113"/>
      <c r="P345" s="111"/>
      <c r="R345" s="339"/>
    </row>
    <row r="346" spans="1:19" ht="15" customHeight="1" x14ac:dyDescent="0.3">
      <c r="C346" s="36"/>
      <c r="D346" s="79" t="s">
        <v>541</v>
      </c>
      <c r="F346" s="153"/>
      <c r="G346" s="279"/>
      <c r="H346" s="280"/>
      <c r="I346" s="280"/>
      <c r="J346" s="280"/>
      <c r="K346" s="280"/>
      <c r="L346" s="282"/>
      <c r="N346" s="283"/>
      <c r="O346" s="281"/>
      <c r="P346" s="284"/>
      <c r="R346" s="340"/>
    </row>
    <row r="347" spans="1:19" ht="15" customHeight="1" x14ac:dyDescent="0.25">
      <c r="C347" s="36"/>
      <c r="F347" s="150"/>
      <c r="G347" s="150"/>
      <c r="H347" s="150"/>
      <c r="I347" s="150"/>
      <c r="J347" s="150"/>
      <c r="K347" s="150"/>
      <c r="L347" s="150"/>
      <c r="M347" s="150"/>
      <c r="N347" s="150"/>
      <c r="O347" s="268"/>
      <c r="P347" s="264"/>
    </row>
    <row r="348" spans="1:19" ht="15" customHeight="1" x14ac:dyDescent="0.25">
      <c r="B348" s="354" t="s">
        <v>27</v>
      </c>
      <c r="C348" s="36"/>
      <c r="F348" s="217" t="s">
        <v>17</v>
      </c>
      <c r="G348" s="218" t="s">
        <v>22</v>
      </c>
      <c r="H348" s="218" t="s">
        <v>19</v>
      </c>
      <c r="I348" s="218" t="s">
        <v>20</v>
      </c>
      <c r="J348" s="218" t="s">
        <v>21</v>
      </c>
      <c r="K348" s="218" t="s">
        <v>18</v>
      </c>
      <c r="L348" s="218" t="s">
        <v>23</v>
      </c>
      <c r="M348" s="274"/>
      <c r="N348" s="217" t="s">
        <v>25</v>
      </c>
      <c r="O348" s="218" t="s">
        <v>24</v>
      </c>
      <c r="P348" s="264"/>
    </row>
    <row r="349" spans="1:19" ht="15" customHeight="1" x14ac:dyDescent="0.3">
      <c r="B349" s="36" t="s">
        <v>142</v>
      </c>
      <c r="C349" s="36"/>
      <c r="F349" s="157"/>
      <c r="G349" s="158"/>
      <c r="H349" s="158"/>
      <c r="I349" s="158"/>
      <c r="J349" s="158"/>
      <c r="K349" s="158"/>
      <c r="L349" s="158"/>
      <c r="N349" s="35"/>
      <c r="O349" s="158"/>
      <c r="P349" s="264"/>
    </row>
    <row r="350" spans="1:19" ht="15" customHeight="1" x14ac:dyDescent="0.3">
      <c r="B350" s="36" t="s">
        <v>144</v>
      </c>
      <c r="C350" s="36"/>
      <c r="F350" s="219" t="s">
        <v>53</v>
      </c>
      <c r="G350" s="215" t="s">
        <v>51</v>
      </c>
      <c r="H350" s="215" t="s">
        <v>650</v>
      </c>
      <c r="I350" s="220" t="s">
        <v>334</v>
      </c>
      <c r="J350" s="220" t="s">
        <v>333</v>
      </c>
      <c r="K350" s="221" t="s">
        <v>332</v>
      </c>
      <c r="L350" s="268"/>
      <c r="N350" s="268"/>
      <c r="O350" s="268"/>
      <c r="P350" s="264"/>
    </row>
    <row r="351" spans="1:19" ht="15" customHeight="1" x14ac:dyDescent="0.3">
      <c r="C351" s="36"/>
      <c r="F351" s="35"/>
      <c r="G351" s="158"/>
      <c r="H351" s="158"/>
      <c r="I351" s="156"/>
      <c r="J351" s="175"/>
      <c r="K351" s="175"/>
      <c r="L351" s="268"/>
      <c r="N351" s="268"/>
      <c r="O351" s="150"/>
      <c r="P351" s="264"/>
      <c r="R351" s="312"/>
      <c r="S351" s="312"/>
    </row>
    <row r="352" spans="1:19" ht="15" customHeight="1" x14ac:dyDescent="0.25">
      <c r="C352" s="36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264"/>
      <c r="R352" s="312"/>
      <c r="S352" s="312"/>
    </row>
    <row r="353" spans="2:19" ht="15" customHeight="1" x14ac:dyDescent="0.25">
      <c r="B353" s="354" t="s">
        <v>33</v>
      </c>
      <c r="C353" s="36"/>
      <c r="F353" s="215" t="s">
        <v>17</v>
      </c>
      <c r="G353" s="215" t="s">
        <v>22</v>
      </c>
      <c r="H353" s="150"/>
      <c r="I353" s="150"/>
      <c r="J353" s="150"/>
      <c r="K353" s="150"/>
      <c r="L353" s="285"/>
      <c r="M353" s="150"/>
      <c r="N353" s="150"/>
      <c r="O353" s="150"/>
      <c r="P353" s="264"/>
      <c r="R353" s="312"/>
      <c r="S353" s="312"/>
    </row>
    <row r="354" spans="2:19" ht="15" customHeight="1" x14ac:dyDescent="0.3">
      <c r="B354" s="36" t="s">
        <v>145</v>
      </c>
      <c r="C354" s="36"/>
      <c r="F354" s="175"/>
      <c r="G354" s="175"/>
      <c r="H354" s="150"/>
      <c r="I354" s="150"/>
      <c r="J354" s="150"/>
      <c r="K354" s="150"/>
      <c r="L354" s="285"/>
      <c r="M354" s="150"/>
      <c r="N354" s="150"/>
      <c r="O354" s="150"/>
      <c r="P354" s="264"/>
      <c r="R354" s="312"/>
      <c r="S354" s="312"/>
    </row>
    <row r="355" spans="2:19" x14ac:dyDescent="0.25">
      <c r="C355" s="36"/>
      <c r="F355" s="150"/>
      <c r="G355" s="150"/>
      <c r="H355" s="150"/>
      <c r="I355" s="150"/>
      <c r="J355" s="150"/>
      <c r="K355" s="150"/>
      <c r="L355" s="285"/>
      <c r="M355" s="150"/>
      <c r="N355" s="150"/>
      <c r="O355" s="150"/>
      <c r="P355" s="264"/>
      <c r="R355" s="312"/>
      <c r="S355" s="312"/>
    </row>
  </sheetData>
  <autoFilter ref="A19:S326"/>
  <mergeCells count="2">
    <mergeCell ref="N17:P17"/>
    <mergeCell ref="I288:L288"/>
  </mergeCells>
  <phoneticPr fontId="4" type="noConversion"/>
  <printOptions horizontalCentered="1"/>
  <pageMargins left="0" right="0" top="0.39685039370078745" bottom="0.39685039370078745" header="0.5" footer="0.5"/>
  <pageSetup paperSize="9" scale="40" orientation="portrait" horizontalDpi="4294967292" verticalDpi="4294967292"/>
  <ignoredErrors>
    <ignoredError sqref="S335:S337 R334:R340 R36:R52 S36:S46 S142:S158 S48:S52 R23:S35 S122:S129 S165:S166 R142:R166 S91:S110 R92:R129 R167:S252 R130:S141 R63:S90 R254:S328 R347:R1048576 R53:S59 R62:S62 R60:S61 R91" emptyCellReference="1"/>
    <ignoredError sqref="S338" numberStoredAsText="1" emptyCellReference="1"/>
    <ignoredError sqref="F2:F15" unlockedFormula="1"/>
    <ignoredError sqref="S111 S159 S164 S162 S160 S163 S161 S115:S119 S112:S113 S121 S114 S120 R253:S253 S47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Gents Order Form</vt:lpstr>
      <vt:lpstr>Ladies Order Form</vt:lpstr>
      <vt:lpstr>Kids Order Form</vt:lpstr>
      <vt:lpstr>'Gents Order Form'!Print_Area</vt:lpstr>
      <vt:lpstr>'Kids Order Form'!Print_Area</vt:lpstr>
      <vt:lpstr>'Ladies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Spencer</dc:creator>
  <cp:lastModifiedBy>Eric Davidson</cp:lastModifiedBy>
  <cp:lastPrinted>2016-09-13T10:40:51Z</cp:lastPrinted>
  <dcterms:created xsi:type="dcterms:W3CDTF">2011-09-15T21:49:57Z</dcterms:created>
  <dcterms:modified xsi:type="dcterms:W3CDTF">2016-12-01T22:28:10Z</dcterms:modified>
</cp:coreProperties>
</file>